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4"/>
  </bookViews>
  <sheets>
    <sheet name="IS" sheetId="1" r:id="rId1"/>
    <sheet name="BS" sheetId="2" r:id="rId2"/>
    <sheet name="SCE" sheetId="3" r:id="rId3"/>
    <sheet name="CFS" sheetId="4" r:id="rId4"/>
    <sheet name="Explan.Note " sheetId="5" r:id="rId5"/>
  </sheets>
  <definedNames>
    <definedName name="_xlnm.Print_Area" localSheetId="1">'BS'!$A$1:$F$52</definedName>
    <definedName name="_xlnm.Print_Area" localSheetId="3">'CFS'!$A$1:$E$55</definedName>
    <definedName name="_xlnm.Print_Area" localSheetId="4">'Explan.Note '!$A$1:$M$254</definedName>
    <definedName name="_xlnm.Print_Area" localSheetId="0">'IS'!$A$1:$H$45</definedName>
    <definedName name="_xlnm.Print_Area" localSheetId="2">'SCE'!$A$1:$K$39</definedName>
    <definedName name="_xlnm.Print_Titles" localSheetId="4">'Explan.Note '!$1:$4</definedName>
  </definedNames>
  <calcPr fullCalcOnLoad="1"/>
</workbook>
</file>

<file path=xl/sharedStrings.xml><?xml version="1.0" encoding="utf-8"?>
<sst xmlns="http://schemas.openxmlformats.org/spreadsheetml/2006/main" count="430" uniqueCount="288">
  <si>
    <t>The Company's operation was not materially affected by seasonal demand.</t>
  </si>
  <si>
    <t>Taxation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</si>
  <si>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</si>
  <si>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</si>
  <si>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</si>
  <si>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</si>
  <si>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</si>
  <si>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</si>
  <si>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</si>
  <si>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</si>
  <si>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RM'000</t>
  </si>
  <si>
    <t>RM '000</t>
  </si>
  <si>
    <t>Intangible Assets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</si>
  <si>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</si>
  <si>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</si>
  <si>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</si>
  <si>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</si>
  <si>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</si>
  <si>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</si>
  <si>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</si>
  <si>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</si>
  <si>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Total Profit/(Loss) on Disposal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</si>
  <si>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</si>
  <si>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</si>
  <si>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</si>
  <si>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</si>
  <si>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</si>
  <si>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</si>
  <si>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</si>
  <si>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</si>
  <si>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</si>
  <si>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</si>
  <si>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</si>
  <si>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</si>
  <si>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</si>
  <si>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</si>
  <si>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</si>
  <si>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</si>
  <si>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</si>
  <si>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</si>
  <si>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</si>
  <si>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</si>
  <si>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</si>
  <si>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</si>
  <si>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</si>
  <si>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</si>
  <si>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</si>
  <si>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</si>
  <si>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</si>
  <si>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</si>
  <si>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</si>
  <si>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>report.</t>
  </si>
  <si>
    <t xml:space="preserve">There was no material litigation pending since the last annual balance sheet date up to the date of this </t>
  </si>
  <si>
    <t xml:space="preserve">Balance Unutilised </t>
  </si>
  <si>
    <t>Advertising and promotions</t>
  </si>
  <si>
    <t>Status of Corporate Proposals</t>
  </si>
  <si>
    <t>There were no new corporate proposals for the financial quarter under review.</t>
  </si>
  <si>
    <t>Prospects</t>
  </si>
  <si>
    <t xml:space="preserve">Other Operating Income </t>
  </si>
  <si>
    <t>Investing Results</t>
  </si>
  <si>
    <t xml:space="preserve">(a)  Basic </t>
  </si>
  <si>
    <t xml:space="preserve">(b)  Fully diluted 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</si>
  <si>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</si>
  <si>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</si>
  <si>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</si>
  <si>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</si>
  <si>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</si>
  <si>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</si>
  <si>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</si>
  <si>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</si>
  <si>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</si>
  <si>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</si>
  <si>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</si>
  <si>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</si>
  <si>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</si>
  <si>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</si>
  <si>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</si>
  <si>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</si>
  <si>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</si>
  <si>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</si>
  <si>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</si>
  <si>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</si>
  <si>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</si>
  <si>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</si>
  <si>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</si>
  <si>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</si>
  <si>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</si>
  <si>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</si>
  <si>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</si>
  <si>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Para 16, MASB 26 Interim Financial Reporting: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</si>
  <si>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</si>
  <si>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</si>
  <si>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</si>
  <si>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</si>
  <si>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'000</t>
  </si>
  <si>
    <t>Selected Explanatory Notes pursuant to Appendix 9B of the Listing Requirements</t>
  </si>
  <si>
    <t>Total Sales Proceeds</t>
  </si>
  <si>
    <t>a</t>
  </si>
  <si>
    <t>b</t>
  </si>
  <si>
    <t>There are no changes in estimates reported in prior interim periods of the current financial year or prior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</si>
  <si>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</si>
  <si>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</si>
  <si>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</si>
  <si>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</si>
  <si>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</si>
  <si>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</si>
  <si>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</si>
  <si>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</si>
  <si>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</si>
  <si>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</si>
  <si>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</si>
  <si>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</si>
  <si>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</si>
  <si>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</si>
  <si>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</si>
  <si>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</si>
  <si>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</si>
  <si>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</si>
  <si>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</si>
  <si>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</si>
  <si>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</si>
  <si>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</si>
  <si>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</si>
  <si>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</si>
  <si>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</si>
  <si>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</si>
  <si>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</si>
  <si>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</si>
  <si>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</si>
  <si>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</si>
  <si>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</si>
  <si>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</si>
  <si>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</si>
  <si>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</si>
  <si>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</si>
  <si>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 xml:space="preserve">Home </t>
  </si>
  <si>
    <t xml:space="preserve"> Appliance</t>
  </si>
  <si>
    <t>Technology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</si>
  <si>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</si>
  <si>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</si>
  <si>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</si>
  <si>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</si>
  <si>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</si>
  <si>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</si>
  <si>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year-to-date.  </t>
  </si>
  <si>
    <t xml:space="preserve">There were no sale of unquoted investments and/or properties for the current quarter and financial </t>
  </si>
  <si>
    <t xml:space="preserve">There are no items affecting assets, liabilities, equity, net income or cash flows that are unusual </t>
  </si>
  <si>
    <t>because of their nature, size or incidence.</t>
  </si>
  <si>
    <t xml:space="preserve">There were no contingent assets as at the end of the current quarter or last annual balance sheet </t>
  </si>
  <si>
    <t>date.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</si>
  <si>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</si>
  <si>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</si>
  <si>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</si>
  <si>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</si>
  <si>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 xml:space="preserve">assumed conversion of the Executive Share Option (ESOS) and Irredeemable Convertible Unsecured </t>
  </si>
  <si>
    <t>Loan Stocks (ICULS) is anti-dilutive.</t>
  </si>
  <si>
    <t>Net cash used in operating activities</t>
  </si>
  <si>
    <t>Turnover</t>
  </si>
  <si>
    <t>Quarter Ended</t>
  </si>
  <si>
    <t xml:space="preserve">Quarter </t>
  </si>
  <si>
    <t>Movements during the period  (cumulative)</t>
  </si>
  <si>
    <t xml:space="preserve">Under provision in respect of prior years </t>
  </si>
  <si>
    <t xml:space="preserve">Save as disclosed below, there were no issuance or repayment of debt and equity securities, share </t>
  </si>
  <si>
    <t>buy-backs, share cancellations and sale of treasury shares for the current financial year to date.</t>
  </si>
  <si>
    <t>The I-Berhad Executive Share Option Scheme ("ESOS") for the benefit of eligible executives including</t>
  </si>
  <si>
    <t>Executive Directors of the Company and its subsidiaries has come into effect on 19 February 2001 for</t>
  </si>
  <si>
    <t xml:space="preserve">5% Irredeemable Convertible Unsecured Loan Stocks 2002/2007 </t>
  </si>
  <si>
    <t>ESOS Granted and Exercised</t>
  </si>
  <si>
    <t xml:space="preserve">a period of 5 years. </t>
  </si>
  <si>
    <t>No of Options</t>
  </si>
  <si>
    <t xml:space="preserve">Exercised </t>
  </si>
  <si>
    <t xml:space="preserve">Granted </t>
  </si>
  <si>
    <t>Loss</t>
  </si>
  <si>
    <t>Adjusted profit attributable to ordinary shares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</si>
  <si>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</si>
  <si>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</si>
  <si>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</si>
  <si>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</si>
  <si>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</si>
  <si>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</si>
  <si>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</si>
  <si>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</si>
  <si>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</si>
  <si>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</si>
  <si>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</si>
  <si>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</si>
  <si>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</si>
  <si>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</si>
  <si>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</si>
  <si>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</si>
  <si>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On 18 November 2002, the Securities Commission has approved the Company's application to</t>
  </si>
  <si>
    <t>reallocate the sum of RM1.28m from fund raising expenses previously approved to working capital.</t>
  </si>
  <si>
    <t>ICULS</t>
  </si>
  <si>
    <t>Profit before taxation</t>
  </si>
  <si>
    <t>Loss from Operations</t>
  </si>
  <si>
    <t xml:space="preserve">Accumulated </t>
  </si>
  <si>
    <t>Net Decrease in Cash &amp; Cash Equivalents</t>
  </si>
  <si>
    <t xml:space="preserve">The effects on the basic loss per share for the current quarter and year to date arising from the </t>
  </si>
  <si>
    <t>Cash Flows From Financing Activities</t>
  </si>
  <si>
    <t>Interest Paid</t>
  </si>
  <si>
    <t>tangible assets by the number of ordinary shares in issue of 80,784,000 ordinary shares.</t>
  </si>
  <si>
    <t>Interest on ICULS</t>
  </si>
  <si>
    <t xml:space="preserve">Adjustment for interest on ICULS </t>
  </si>
  <si>
    <t>Operating loss</t>
  </si>
  <si>
    <t xml:space="preserve">The net tangible assets per share for 2003 and 2002 is calculated by dividing the total net </t>
  </si>
  <si>
    <t>Digital</t>
  </si>
  <si>
    <t>Dividend Paid</t>
  </si>
  <si>
    <t>Proceeds from issuance of shares</t>
  </si>
  <si>
    <t>Procceds from issuance of ICULS</t>
  </si>
  <si>
    <t>Number of ordinary shares in issue  ('000)</t>
  </si>
  <si>
    <t>Rights Issue Expenses</t>
  </si>
  <si>
    <t>Other</t>
  </si>
  <si>
    <t>Operations</t>
  </si>
  <si>
    <t>Net tangible assets per share (RM) (Note 1)</t>
  </si>
  <si>
    <t xml:space="preserve">(The Condensed Consolidated Statement of Changes in Equity should be read in conjunction with the </t>
  </si>
  <si>
    <t>FOR THE FIRST QUARTER ENDED 31 MARCH 2004</t>
  </si>
  <si>
    <t xml:space="preserve"> the Annual Financial Report for the year ended 31 December 2003) </t>
  </si>
  <si>
    <t>At 31 March 2003</t>
  </si>
  <si>
    <t>At 1 January 2004</t>
  </si>
  <si>
    <t>Annual Financial Report for the year ended 31 December 2003)</t>
  </si>
  <si>
    <t>3 Months</t>
  </si>
  <si>
    <t>Cumulative</t>
  </si>
  <si>
    <t>To Date</t>
  </si>
  <si>
    <t>3 months quarter ended 31 March 2004</t>
  </si>
  <si>
    <t>3 months quarter ended 31 March 2003</t>
  </si>
  <si>
    <t>Cash &amp; Cash Equivalents at end of the period</t>
  </si>
  <si>
    <t>Cash &amp; Cash Equivalents at beginning of period</t>
  </si>
  <si>
    <t>compared with the annual financial statements for the year ended 31 December 2003.</t>
  </si>
  <si>
    <t>The financial statements for the year ended 31 December 2003 was not qualified.</t>
  </si>
  <si>
    <t>As at 1 January 2004</t>
  </si>
  <si>
    <t>As at 31 March 2004</t>
  </si>
  <si>
    <t>No dividend was paid in the current quarter.</t>
  </si>
  <si>
    <t xml:space="preserve">Ended 31 March </t>
  </si>
  <si>
    <t xml:space="preserve">3 Months </t>
  </si>
  <si>
    <t>Comment on the Profit Before Taxation for the Quarter Reported against the Fourth Quarter 2003</t>
  </si>
  <si>
    <t>Utilisation As at 31/03/04</t>
  </si>
  <si>
    <t xml:space="preserve"> with the Annual Financial Report for the year ended 31 December 2003)</t>
  </si>
  <si>
    <t>the Annual Financial Report for the year ended 31 December 2003)</t>
  </si>
  <si>
    <t>For the current quarter and financial year to date, the Group has a lower effective tax rate against the statutory</t>
  </si>
  <si>
    <t>rate due to utilisation of unabsorbed losses.</t>
  </si>
  <si>
    <t>No interim dividend has been recommended.</t>
  </si>
  <si>
    <t>Note 1:</t>
  </si>
  <si>
    <t xml:space="preserve">Reserves </t>
  </si>
  <si>
    <t>Net (loss)/profit</t>
  </si>
  <si>
    <t>(Loss)/profit before taxation</t>
  </si>
  <si>
    <t>Loss Per Share (sen)</t>
  </si>
  <si>
    <t>At 1 January 2003</t>
  </si>
  <si>
    <t>(Net loss before taxation)/Profit before taxation</t>
  </si>
  <si>
    <t>Operating (loss)/profit before changes in working capital</t>
  </si>
  <si>
    <t>Net cash generated from investing activities</t>
  </si>
  <si>
    <t xml:space="preserve">The interim financial statements has been prepared in accordance with MASB 26 Interim Financial </t>
  </si>
  <si>
    <t>Loss from operations</t>
  </si>
  <si>
    <t>2003</t>
  </si>
  <si>
    <t>Loss before taxation</t>
  </si>
  <si>
    <t>Loss Per Share</t>
  </si>
  <si>
    <t xml:space="preserve">Net Loss attributable to shareholders </t>
  </si>
  <si>
    <t>Diluted</t>
  </si>
  <si>
    <t>Basic loss per share (sen)</t>
  </si>
  <si>
    <t xml:space="preserve">Basic Loss </t>
  </si>
  <si>
    <t xml:space="preserve">The Group's turnover for the quarter is lower by 26% as compared to the corresponding quarter </t>
  </si>
  <si>
    <t>in 2003 due to the weaker sales performance of the home appliances division.</t>
  </si>
  <si>
    <t xml:space="preserve">The Group's loss position for the quarter compared to the corresponding quarter in 2003 is  </t>
  </si>
  <si>
    <t>The Group's turnover for the current quarter is higher compared to the 4th quarter of 2003 due to an increase</t>
  </si>
  <si>
    <t>in sales for the digital technology division.</t>
  </si>
  <si>
    <t>The higher profit before taxation for the current quarter compared to the corresponding quarter in 2003</t>
  </si>
  <si>
    <t>Net loss for the period</t>
  </si>
  <si>
    <t xml:space="preserve">On 8 April 2004, the Company has announced the closure of its home appliances manufacturing </t>
  </si>
  <si>
    <t>a result of lower sales and lower margins from the Group's home appliances divisions.</t>
  </si>
  <si>
    <t xml:space="preserve">Realisation of revaluation reserve </t>
  </si>
  <si>
    <t>At 31 March 2004</t>
  </si>
  <si>
    <t xml:space="preserve">same  accounting policies and methods of computation are followed in the interim financial statements as </t>
  </si>
  <si>
    <t>is mainly due to higher interest income earned.</t>
  </si>
  <si>
    <t>The Group's borrowing and debt securities as at the end of the first quarter is as follows:</t>
  </si>
  <si>
    <t xml:space="preserve">There were no material events subsequent to the end of the interim period that have not been reflected </t>
  </si>
  <si>
    <t>in the financial statements for the interim period.</t>
  </si>
  <si>
    <t xml:space="preserve">While the sales for the next quarter is expected to improve, the profitability of the Group will be affected by </t>
  </si>
  <si>
    <t xml:space="preserve">a one-off charge resulting from the closure of the home appliances manufacturing operations. By closing down </t>
  </si>
  <si>
    <t xml:space="preserve">and outsourcing the home appliances manufacturing operations, the Group will arrest the continuing losses   </t>
  </si>
  <si>
    <t>from its manufacturing operations and become more competitive in the home appliances business.</t>
  </si>
  <si>
    <t>NA</t>
  </si>
  <si>
    <t xml:space="preserve">discontinuing operations other than I-Industries Sdn Bhd, a wholly owned subsidiary involved in the metal </t>
  </si>
  <si>
    <t>stamping works for the home appliance manufacturing business that had ceased operations.</t>
  </si>
  <si>
    <t>operations based at Kamunting Industrial Estate, Taiping, Perak and the outsourcing of its production</t>
  </si>
  <si>
    <t xml:space="preserve">of home appliances. The financial impact of the closure which is principally termination cost  cannot </t>
  </si>
  <si>
    <t xml:space="preserve">be ascertained at this stage as negotiation is still ongoing between the Company and the Electrical </t>
  </si>
  <si>
    <t>Industry Workers Union.</t>
  </si>
  <si>
    <t xml:space="preserve">Reporting and Chapter 9, Part K of the Listing Requirements of Bursa Malaysia Securities Berhad. The </t>
  </si>
  <si>
    <t>Date :   13 May 2004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</si>
</sst>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  <numFmt numFmtId="206" formatCode="#,##0;[Red]\(#,##0"/>
    <numFmt numFmtId="207" formatCode="#,##0.00;[Red]\(#,##0.00\)"/>
    <numFmt numFmtId="208" formatCode="0.00_);[Red]\(0.00\)"/>
    <numFmt numFmtId="209" formatCode="#,##0.0_);[Red]\(#,##0.0\)"/>
    <numFmt numFmtId="210" formatCode="0_);[Red]\(0\)"/>
    <numFmt numFmtId="211" formatCode="#,##0.0;[Red]\(#,##0.0\)"/>
    <numFmt numFmtId="212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Border="1" applyAlignment="1" quotePrefix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ill="1" applyAlignment="1">
      <alignment horizontal="center"/>
    </xf>
    <xf numFmtId="38" fontId="0" fillId="0" borderId="7" xfId="0" applyNumberFormat="1" applyFont="1" applyBorder="1" applyAlignment="1">
      <alignment horizontal="center"/>
    </xf>
    <xf numFmtId="15" fontId="0" fillId="0" borderId="0" xfId="0" applyNumberFormat="1" applyFont="1" applyAlignment="1">
      <alignment/>
    </xf>
    <xf numFmtId="203" fontId="0" fillId="0" borderId="0" xfId="0" applyNumberFormat="1" applyFont="1" applyBorder="1" applyAlignment="1">
      <alignment horizontal="center"/>
    </xf>
    <xf numFmtId="203" fontId="0" fillId="0" borderId="3" xfId="0" applyNumberFormat="1" applyFont="1" applyBorder="1" applyAlignment="1">
      <alignment horizontal="center"/>
    </xf>
    <xf numFmtId="203" fontId="0" fillId="0" borderId="8" xfId="0" applyNumberFormat="1" applyFont="1" applyBorder="1" applyAlignment="1">
      <alignment horizontal="center"/>
    </xf>
    <xf numFmtId="203" fontId="0" fillId="0" borderId="4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1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/>
    </xf>
    <xf numFmtId="40" fontId="0" fillId="0" borderId="0" xfId="15" applyNumberFormat="1" applyFont="1" applyBorder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38" fontId="0" fillId="0" borderId="3" xfId="15" applyNumberFormat="1" applyFont="1" applyBorder="1" applyAlignment="1">
      <alignment horizontal="center"/>
    </xf>
    <xf numFmtId="38" fontId="0" fillId="0" borderId="9" xfId="15" applyNumberFormat="1" applyFont="1" applyBorder="1" applyAlignment="1">
      <alignment horizontal="center"/>
    </xf>
    <xf numFmtId="38" fontId="0" fillId="0" borderId="6" xfId="15" applyNumberFormat="1" applyFont="1" applyBorder="1" applyAlignment="1">
      <alignment horizontal="center"/>
    </xf>
    <xf numFmtId="38" fontId="0" fillId="0" borderId="0" xfId="15" applyNumberFormat="1" applyFont="1" applyFill="1" applyBorder="1" applyAlignment="1">
      <alignment horizontal="center"/>
    </xf>
    <xf numFmtId="38" fontId="0" fillId="0" borderId="3" xfId="15" applyNumberFormat="1" applyFont="1" applyFill="1" applyBorder="1" applyAlignment="1">
      <alignment horizontal="center"/>
    </xf>
    <xf numFmtId="38" fontId="0" fillId="0" borderId="9" xfId="15" applyNumberFormat="1" applyFont="1" applyFill="1" applyBorder="1" applyAlignment="1">
      <alignment horizontal="center"/>
    </xf>
    <xf numFmtId="40" fontId="0" fillId="0" borderId="0" xfId="15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0" fillId="0" borderId="0" xfId="15" applyNumberFormat="1" applyFont="1" applyFill="1" applyAlignment="1" quotePrefix="1">
      <alignment horizontal="center"/>
    </xf>
    <xf numFmtId="37" fontId="0" fillId="0" borderId="0" xfId="15" applyNumberFormat="1" applyFont="1" applyFill="1" applyBorder="1" applyAlignment="1" quotePrefix="1">
      <alignment horizontal="center"/>
    </xf>
    <xf numFmtId="38" fontId="0" fillId="0" borderId="0" xfId="15" applyNumberFormat="1" applyFont="1" applyBorder="1" applyAlignment="1" quotePrefix="1">
      <alignment horizontal="center"/>
    </xf>
    <xf numFmtId="38" fontId="0" fillId="0" borderId="0" xfId="0" applyNumberFormat="1" applyFont="1" applyBorder="1" applyAlignment="1" quotePrefix="1">
      <alignment horizontal="center"/>
    </xf>
    <xf numFmtId="38" fontId="0" fillId="0" borderId="0" xfId="0" applyNumberFormat="1" applyFill="1" applyAlignment="1" quotePrefix="1">
      <alignment horizontal="center"/>
    </xf>
    <xf numFmtId="38" fontId="0" fillId="0" borderId="0" xfId="0" applyNumberFormat="1" applyAlignment="1" quotePrefix="1">
      <alignment horizontal="center"/>
    </xf>
    <xf numFmtId="171" fontId="0" fillId="0" borderId="0" xfId="15" applyFont="1" applyFill="1" applyAlignment="1" quotePrefix="1">
      <alignment horizontal="center"/>
    </xf>
    <xf numFmtId="203" fontId="0" fillId="0" borderId="0" xfId="0" applyNumberFormat="1" applyFont="1" applyBorder="1" applyAlignment="1" quotePrefix="1">
      <alignment horizontal="center"/>
    </xf>
    <xf numFmtId="203" fontId="0" fillId="0" borderId="0" xfId="0" applyNumberFormat="1" applyFont="1" applyAlignment="1">
      <alignment horizontal="center"/>
    </xf>
    <xf numFmtId="38" fontId="0" fillId="0" borderId="4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212" fontId="0" fillId="0" borderId="0" xfId="0" applyNumberFormat="1" applyFont="1" applyFill="1" applyAlignment="1">
      <alignment horizontal="center"/>
    </xf>
    <xf numFmtId="212" fontId="0" fillId="0" borderId="4" xfId="0" applyNumberFormat="1" applyFont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212" fontId="0" fillId="0" borderId="3" xfId="0" applyNumberFormat="1" applyFont="1" applyFill="1" applyBorder="1" applyAlignment="1">
      <alignment horizontal="center"/>
    </xf>
    <xf numFmtId="212" fontId="0" fillId="0" borderId="0" xfId="0" applyNumberFormat="1" applyFont="1" applyFill="1" applyBorder="1" applyAlignment="1">
      <alignment horizontal="center"/>
    </xf>
    <xf numFmtId="37" fontId="0" fillId="0" borderId="0" xfId="15" applyNumberFormat="1" applyFont="1" applyFill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9" fontId="0" fillId="0" borderId="7" xfId="0" applyNumberFormat="1" applyFont="1" applyFill="1" applyBorder="1" applyAlignment="1" quotePrefix="1">
      <alignment horizontal="center"/>
    </xf>
    <xf numFmtId="212" fontId="0" fillId="0" borderId="0" xfId="0" applyNumberFormat="1" applyFont="1" applyBorder="1" applyAlignment="1">
      <alignment horizontal="center"/>
    </xf>
    <xf numFmtId="212" fontId="0" fillId="0" borderId="3" xfId="0" applyNumberFormat="1" applyFont="1" applyBorder="1" applyAlignment="1">
      <alignment horizontal="center"/>
    </xf>
    <xf numFmtId="212" fontId="0" fillId="0" borderId="8" xfId="0" applyNumberFormat="1" applyFont="1" applyBorder="1" applyAlignment="1">
      <alignment horizontal="center"/>
    </xf>
    <xf numFmtId="201" fontId="0" fillId="0" borderId="0" xfId="0" applyNumberFormat="1" applyFont="1" applyBorder="1" applyAlignment="1">
      <alignment horizontal="center"/>
    </xf>
    <xf numFmtId="201" fontId="0" fillId="0" borderId="4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6" xfId="15" applyNumberFormat="1" applyFont="1" applyFill="1" applyBorder="1" applyAlignment="1">
      <alignment horizontal="center"/>
    </xf>
    <xf numFmtId="39" fontId="0" fillId="0" borderId="0" xfId="15" applyNumberFormat="1" applyFont="1" applyFill="1" applyBorder="1" applyAlignment="1" quotePrefix="1">
      <alignment horizontal="center"/>
    </xf>
    <xf numFmtId="39" fontId="0" fillId="0" borderId="0" xfId="15" applyNumberFormat="1" applyFont="1" applyFill="1" applyBorder="1" applyAlignment="1">
      <alignment horizontal="center"/>
    </xf>
    <xf numFmtId="39" fontId="0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 topLeftCell="A1">
      <selection activeCell="H38" sqref="H38"/>
    </sheetView>
  </sheetViews>
  <sheetFormatPr defaultColWidth="9.140625" defaultRowHeight="12.75"/>
  <cols>
    <col min="1" max="1" width="26.140625" style="8" customWidth="1"/>
    <col min="2" max="2" width="13.7109375" style="8" customWidth="1"/>
    <col min="3" max="3" width="0.85546875" style="12" customWidth="1"/>
    <col min="4" max="4" width="14.00390625" style="8" customWidth="1"/>
    <col min="5" max="5" width="0.85546875" style="12" customWidth="1"/>
    <col min="6" max="6" width="13.7109375" style="8" customWidth="1"/>
    <col min="7" max="7" width="0.85546875" style="12" customWidth="1"/>
    <col min="8" max="8" width="13.7109375" style="8" customWidth="1"/>
    <col min="9" max="9" width="0.85546875" style="8" customWidth="1"/>
    <col min="10" max="10" width="5.140625" style="8" customWidth="1"/>
    <col min="11" max="16384" width="9.140625" style="8" customWidth="1"/>
  </cols>
  <sheetData>
    <row r="1" spans="1:8" ht="18">
      <c r="A1" s="140" t="s">
        <v>153</v>
      </c>
      <c r="B1" s="140"/>
      <c r="C1" s="140"/>
      <c r="D1" s="140"/>
      <c r="E1" s="140"/>
      <c r="F1" s="140"/>
      <c r="G1" s="140"/>
      <c r="H1" s="140"/>
    </row>
    <row r="2" spans="1:8" ht="12.75">
      <c r="A2" s="141" t="s">
        <v>109</v>
      </c>
      <c r="B2" s="141"/>
      <c r="C2" s="141"/>
      <c r="D2" s="141"/>
      <c r="E2" s="141"/>
      <c r="F2" s="141"/>
      <c r="G2" s="141"/>
      <c r="H2" s="141"/>
    </row>
    <row r="3" spans="1:8" ht="12.75">
      <c r="A3" s="141" t="s">
        <v>215</v>
      </c>
      <c r="B3" s="141"/>
      <c r="C3" s="141"/>
      <c r="D3" s="141"/>
      <c r="E3" s="141"/>
      <c r="F3" s="141"/>
      <c r="G3" s="141"/>
      <c r="H3" s="141"/>
    </row>
    <row r="4" spans="1:8" ht="12.75">
      <c r="A4" s="141" t="s">
        <v>152</v>
      </c>
      <c r="B4" s="141"/>
      <c r="C4" s="141"/>
      <c r="D4" s="141"/>
      <c r="E4" s="141"/>
      <c r="F4" s="141"/>
      <c r="G4" s="141"/>
      <c r="H4" s="141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ht="12.75">
      <c r="A7" s="3" t="s">
        <v>111</v>
      </c>
    </row>
    <row r="9" spans="1:8" ht="12.75">
      <c r="A9" s="12"/>
      <c r="B9" s="22" t="s">
        <v>17</v>
      </c>
      <c r="C9" s="22"/>
      <c r="D9" s="6"/>
      <c r="E9" s="6"/>
      <c r="F9" s="22" t="s">
        <v>16</v>
      </c>
      <c r="G9" s="22"/>
      <c r="H9" s="6"/>
    </row>
    <row r="10" spans="1:8" ht="12.75">
      <c r="A10" s="12"/>
      <c r="B10" s="6" t="s">
        <v>3</v>
      </c>
      <c r="C10" s="6"/>
      <c r="D10" s="6" t="s">
        <v>110</v>
      </c>
      <c r="E10" s="6"/>
      <c r="F10" s="6" t="s">
        <v>220</v>
      </c>
      <c r="G10" s="6"/>
      <c r="H10" s="6" t="s">
        <v>220</v>
      </c>
    </row>
    <row r="11" spans="1:8" ht="12.75">
      <c r="A11" s="12"/>
      <c r="B11" s="6" t="s">
        <v>9</v>
      </c>
      <c r="C11" s="6"/>
      <c r="D11" s="6" t="s">
        <v>9</v>
      </c>
      <c r="E11" s="6"/>
      <c r="F11" s="6" t="s">
        <v>221</v>
      </c>
      <c r="G11" s="6"/>
      <c r="H11" s="6" t="s">
        <v>221</v>
      </c>
    </row>
    <row r="12" spans="1:8" ht="12.75">
      <c r="A12" s="12"/>
      <c r="B12" s="6" t="s">
        <v>40</v>
      </c>
      <c r="C12" s="6"/>
      <c r="D12" s="6" t="s">
        <v>40</v>
      </c>
      <c r="E12" s="6"/>
      <c r="F12" s="6" t="s">
        <v>222</v>
      </c>
      <c r="G12" s="6"/>
      <c r="H12" s="6" t="s">
        <v>222</v>
      </c>
    </row>
    <row r="13" spans="1:8" ht="12.75">
      <c r="A13" s="12"/>
      <c r="B13" s="9">
        <v>38077</v>
      </c>
      <c r="C13" s="9"/>
      <c r="D13" s="9">
        <v>37711</v>
      </c>
      <c r="E13" s="18"/>
      <c r="F13" s="9">
        <f>B13</f>
        <v>38077</v>
      </c>
      <c r="G13" s="9"/>
      <c r="H13" s="9">
        <f>D13</f>
        <v>37711</v>
      </c>
    </row>
    <row r="14" spans="1:8" ht="12.75">
      <c r="A14" s="12"/>
      <c r="B14" s="6" t="s">
        <v>10</v>
      </c>
      <c r="C14" s="6"/>
      <c r="D14" s="6" t="s">
        <v>10</v>
      </c>
      <c r="E14" s="6"/>
      <c r="F14" s="6" t="s">
        <v>10</v>
      </c>
      <c r="G14" s="6"/>
      <c r="H14" s="6" t="s">
        <v>10</v>
      </c>
    </row>
    <row r="15" spans="1:8" ht="12.75">
      <c r="A15" s="12"/>
      <c r="B15" s="12"/>
      <c r="D15" s="103"/>
      <c r="F15" s="12"/>
      <c r="H15" s="103"/>
    </row>
    <row r="16" spans="1:8" ht="12.75">
      <c r="A16" s="12" t="s">
        <v>5</v>
      </c>
      <c r="B16" s="93">
        <v>15208</v>
      </c>
      <c r="C16" s="89"/>
      <c r="D16" s="89">
        <v>20514</v>
      </c>
      <c r="E16" s="89"/>
      <c r="F16" s="93">
        <f>B16</f>
        <v>15208</v>
      </c>
      <c r="G16" s="89"/>
      <c r="H16" s="89">
        <v>20514</v>
      </c>
    </row>
    <row r="17" spans="1:8" ht="12.75">
      <c r="A17" s="12"/>
      <c r="B17" s="93"/>
      <c r="C17" s="89"/>
      <c r="D17" s="89"/>
      <c r="E17" s="89"/>
      <c r="F17" s="93"/>
      <c r="G17" s="89"/>
      <c r="H17" s="89"/>
    </row>
    <row r="18" spans="1:8" ht="12.75">
      <c r="A18" s="12" t="s">
        <v>50</v>
      </c>
      <c r="B18" s="122">
        <v>-16791</v>
      </c>
      <c r="C18" s="89"/>
      <c r="D18" s="123">
        <v>-21329</v>
      </c>
      <c r="E18" s="89"/>
      <c r="F18" s="122">
        <f>B18</f>
        <v>-16791</v>
      </c>
      <c r="G18" s="89"/>
      <c r="H18" s="123">
        <v>-21329</v>
      </c>
    </row>
    <row r="19" spans="1:8" ht="12.75">
      <c r="A19" s="12"/>
      <c r="B19" s="93"/>
      <c r="C19" s="89"/>
      <c r="D19" s="89"/>
      <c r="E19" s="89"/>
      <c r="F19" s="93"/>
      <c r="G19" s="89"/>
      <c r="H19" s="89"/>
    </row>
    <row r="20" spans="1:8" ht="12.75">
      <c r="A20" s="12" t="s">
        <v>58</v>
      </c>
      <c r="B20" s="93">
        <v>30</v>
      </c>
      <c r="C20" s="89"/>
      <c r="D20" s="89">
        <v>95</v>
      </c>
      <c r="E20" s="89"/>
      <c r="F20" s="93">
        <f>B20</f>
        <v>30</v>
      </c>
      <c r="G20" s="89"/>
      <c r="H20" s="89">
        <v>95</v>
      </c>
    </row>
    <row r="21" spans="1:8" ht="12.75">
      <c r="A21" s="12"/>
      <c r="B21" s="94"/>
      <c r="C21" s="89"/>
      <c r="D21" s="90"/>
      <c r="E21" s="89"/>
      <c r="F21" s="94"/>
      <c r="G21" s="89"/>
      <c r="H21" s="90"/>
    </row>
    <row r="22" spans="1:8" ht="12.75">
      <c r="A22" s="12"/>
      <c r="B22" s="95"/>
      <c r="C22" s="89"/>
      <c r="D22" s="91"/>
      <c r="E22" s="89"/>
      <c r="F22" s="95"/>
      <c r="G22" s="89"/>
      <c r="H22" s="91"/>
    </row>
    <row r="23" spans="1:8" ht="12.75">
      <c r="A23" s="12" t="s">
        <v>194</v>
      </c>
      <c r="B23" s="122">
        <f>SUM(B15:B21)</f>
        <v>-1553</v>
      </c>
      <c r="C23" s="89"/>
      <c r="D23" s="123">
        <f>SUM(D15:D21)</f>
        <v>-720</v>
      </c>
      <c r="E23" s="89"/>
      <c r="F23" s="122">
        <f>SUM(F15:F21)</f>
        <v>-1553</v>
      </c>
      <c r="G23" s="89"/>
      <c r="H23" s="123">
        <f>SUM(H15:H21)</f>
        <v>-720</v>
      </c>
    </row>
    <row r="24" spans="1:8" ht="12.75">
      <c r="A24" s="12"/>
      <c r="B24" s="93"/>
      <c r="C24" s="89"/>
      <c r="D24" s="89"/>
      <c r="E24" s="89"/>
      <c r="F24" s="93"/>
      <c r="G24" s="89"/>
      <c r="H24" s="89"/>
    </row>
    <row r="25" spans="1:8" ht="12.75">
      <c r="A25" s="12" t="s">
        <v>6</v>
      </c>
      <c r="B25" s="106" t="s">
        <v>37</v>
      </c>
      <c r="C25" s="89"/>
      <c r="D25" s="107" t="s">
        <v>37</v>
      </c>
      <c r="E25" s="89"/>
      <c r="F25" s="104" t="str">
        <f>B25</f>
        <v>-</v>
      </c>
      <c r="G25" s="89"/>
      <c r="H25" s="107" t="s">
        <v>37</v>
      </c>
    </row>
    <row r="26" spans="1:8" ht="12.75">
      <c r="A26" s="12"/>
      <c r="B26" s="93"/>
      <c r="C26" s="89"/>
      <c r="D26" s="89"/>
      <c r="E26" s="89"/>
      <c r="F26" s="93"/>
      <c r="G26" s="89"/>
      <c r="H26" s="89"/>
    </row>
    <row r="27" spans="1:8" ht="12.75">
      <c r="A27" s="12" t="s">
        <v>59</v>
      </c>
      <c r="B27" s="93">
        <v>950</v>
      </c>
      <c r="C27" s="89"/>
      <c r="D27" s="89">
        <v>964</v>
      </c>
      <c r="E27" s="89"/>
      <c r="F27" s="93">
        <f>B27</f>
        <v>950</v>
      </c>
      <c r="G27" s="89"/>
      <c r="H27" s="89">
        <v>964</v>
      </c>
    </row>
    <row r="28" spans="1:8" ht="12.75">
      <c r="A28" s="12"/>
      <c r="B28" s="94"/>
      <c r="C28" s="89"/>
      <c r="D28" s="90"/>
      <c r="E28" s="89"/>
      <c r="F28" s="94"/>
      <c r="G28" s="89"/>
      <c r="H28" s="90"/>
    </row>
    <row r="29" spans="1:8" ht="12.75">
      <c r="A29" s="12"/>
      <c r="B29" s="93"/>
      <c r="C29" s="89"/>
      <c r="D29" s="89"/>
      <c r="E29" s="89"/>
      <c r="F29" s="93"/>
      <c r="G29" s="89"/>
      <c r="H29" s="89"/>
    </row>
    <row r="30" spans="1:8" ht="12.75">
      <c r="A30" s="12" t="s">
        <v>244</v>
      </c>
      <c r="B30" s="122">
        <f>SUM(B22:B28)</f>
        <v>-603</v>
      </c>
      <c r="C30" s="89"/>
      <c r="D30" s="89">
        <f>SUM(D22:D28)</f>
        <v>244</v>
      </c>
      <c r="E30" s="89"/>
      <c r="F30" s="122">
        <f>SUM(F22:F28)</f>
        <v>-603</v>
      </c>
      <c r="G30" s="89"/>
      <c r="H30" s="89">
        <f>SUM(H22:H28)</f>
        <v>244</v>
      </c>
    </row>
    <row r="31" spans="1:8" ht="12.75">
      <c r="A31" s="12"/>
      <c r="B31" s="93"/>
      <c r="C31" s="89"/>
      <c r="D31" s="89"/>
      <c r="E31" s="89"/>
      <c r="F31" s="93"/>
      <c r="G31" s="89"/>
      <c r="H31" s="89"/>
    </row>
    <row r="32" spans="1:8" ht="12.75">
      <c r="A32" s="12" t="s">
        <v>1</v>
      </c>
      <c r="B32" s="93">
        <v>7</v>
      </c>
      <c r="C32" s="89"/>
      <c r="D32" s="123">
        <v>-8</v>
      </c>
      <c r="E32" s="89"/>
      <c r="F32" s="93">
        <f>B32</f>
        <v>7</v>
      </c>
      <c r="G32" s="89"/>
      <c r="H32" s="123">
        <v>-8</v>
      </c>
    </row>
    <row r="33" spans="1:8" ht="12.75">
      <c r="A33" s="12"/>
      <c r="B33" s="94"/>
      <c r="C33" s="89"/>
      <c r="D33" s="90"/>
      <c r="E33" s="89"/>
      <c r="F33" s="94"/>
      <c r="G33" s="89"/>
      <c r="H33" s="90"/>
    </row>
    <row r="34" spans="1:8" ht="12.75">
      <c r="A34" s="12"/>
      <c r="B34" s="93"/>
      <c r="C34" s="89"/>
      <c r="D34" s="89"/>
      <c r="E34" s="89"/>
      <c r="F34" s="93"/>
      <c r="G34" s="89"/>
      <c r="H34" s="89"/>
    </row>
    <row r="35" spans="1:8" ht="13.5" thickBot="1">
      <c r="A35" s="12" t="s">
        <v>243</v>
      </c>
      <c r="B35" s="135">
        <f>SUM(B30:B34)</f>
        <v>-596</v>
      </c>
      <c r="C35" s="89"/>
      <c r="D35" s="92">
        <f>SUM(D30:D34)</f>
        <v>236</v>
      </c>
      <c r="E35" s="89"/>
      <c r="F35" s="135">
        <f>SUM(F30:F34)</f>
        <v>-596</v>
      </c>
      <c r="G35" s="89"/>
      <c r="H35" s="92">
        <f>SUM(H30:H34)</f>
        <v>236</v>
      </c>
    </row>
    <row r="36" spans="1:8" ht="13.5" thickTop="1">
      <c r="A36" s="12"/>
      <c r="B36" s="96"/>
      <c r="C36" s="88"/>
      <c r="D36" s="88"/>
      <c r="E36" s="88"/>
      <c r="F36" s="88"/>
      <c r="G36" s="88"/>
      <c r="H36" s="88"/>
    </row>
    <row r="37" spans="1:8" ht="12.75">
      <c r="A37" s="12" t="s">
        <v>245</v>
      </c>
      <c r="B37" s="96"/>
      <c r="C37" s="88"/>
      <c r="D37" s="88"/>
      <c r="E37" s="88"/>
      <c r="F37" s="88"/>
      <c r="G37" s="88"/>
      <c r="H37" s="88"/>
    </row>
    <row r="38" spans="1:8" ht="12.75">
      <c r="A38" s="12" t="s">
        <v>60</v>
      </c>
      <c r="B38" s="136">
        <f>'Explan.Note '!J237</f>
        <v>-1.3616557734204793</v>
      </c>
      <c r="C38" s="88"/>
      <c r="D38" s="137">
        <v>-0.33</v>
      </c>
      <c r="E38" s="88"/>
      <c r="F38" s="136">
        <f>'Explan.Note '!L237</f>
        <v>-1.3616557734204793</v>
      </c>
      <c r="G38" s="88"/>
      <c r="H38" s="138">
        <v>-0.33</v>
      </c>
    </row>
    <row r="39" spans="1:8" ht="12.75">
      <c r="A39" s="12"/>
      <c r="B39" s="96"/>
      <c r="C39" s="88"/>
      <c r="D39" s="88"/>
      <c r="E39" s="88"/>
      <c r="F39" s="88"/>
      <c r="G39" s="88"/>
      <c r="H39" s="88"/>
    </row>
    <row r="40" spans="1:8" ht="12.75">
      <c r="A40" s="12" t="s">
        <v>61</v>
      </c>
      <c r="B40" s="96" t="s">
        <v>279</v>
      </c>
      <c r="C40" s="88"/>
      <c r="D40" s="88" t="s">
        <v>279</v>
      </c>
      <c r="E40" s="88"/>
      <c r="F40" s="96" t="s">
        <v>279</v>
      </c>
      <c r="G40" s="88"/>
      <c r="H40" s="88" t="s">
        <v>279</v>
      </c>
    </row>
    <row r="41" spans="1:8" ht="12.75">
      <c r="A41" s="12"/>
      <c r="B41" s="88"/>
      <c r="C41" s="88"/>
      <c r="D41" s="88"/>
      <c r="E41" s="88"/>
      <c r="F41" s="88"/>
      <c r="G41" s="88"/>
      <c r="H41" s="88"/>
    </row>
    <row r="42" spans="2:8" ht="12.75">
      <c r="B42" s="11"/>
      <c r="C42" s="20"/>
      <c r="D42" s="11"/>
      <c r="E42" s="20"/>
      <c r="F42" s="11"/>
      <c r="G42" s="20"/>
      <c r="H42" s="11"/>
    </row>
    <row r="43" spans="1:8" ht="12.75">
      <c r="A43" s="139" t="s">
        <v>115</v>
      </c>
      <c r="B43" s="139"/>
      <c r="C43" s="139"/>
      <c r="D43" s="139"/>
      <c r="E43" s="139"/>
      <c r="F43" s="139"/>
      <c r="G43" s="139"/>
      <c r="H43" s="139"/>
    </row>
    <row r="44" spans="1:8" ht="12.75">
      <c r="A44" s="139" t="s">
        <v>216</v>
      </c>
      <c r="B44" s="139"/>
      <c r="C44" s="139"/>
      <c r="D44" s="139"/>
      <c r="E44" s="139"/>
      <c r="F44" s="139"/>
      <c r="G44" s="139"/>
      <c r="H44" s="139"/>
    </row>
    <row r="45" spans="1:8" ht="12.75">
      <c r="A45" s="8" t="s">
        <v>106</v>
      </c>
      <c r="B45" s="11"/>
      <c r="C45" s="20"/>
      <c r="D45" s="11"/>
      <c r="E45" s="20"/>
      <c r="F45" s="11"/>
      <c r="G45" s="20"/>
      <c r="H45" s="11"/>
    </row>
    <row r="46" spans="2:8" ht="12.75">
      <c r="B46" s="11"/>
      <c r="C46" s="20"/>
      <c r="D46" s="11"/>
      <c r="E46" s="20"/>
      <c r="F46" s="11"/>
      <c r="G46" s="20"/>
      <c r="H46" s="11"/>
    </row>
    <row r="47" spans="2:8" ht="12.75">
      <c r="B47" s="11"/>
      <c r="C47" s="20"/>
      <c r="D47" s="11"/>
      <c r="E47" s="20"/>
      <c r="F47" s="11"/>
      <c r="G47" s="20"/>
      <c r="H47" s="11"/>
    </row>
    <row r="48" spans="2:8" ht="12.75">
      <c r="B48" s="11"/>
      <c r="C48" s="20"/>
      <c r="D48" s="11"/>
      <c r="E48" s="20"/>
      <c r="F48" s="11"/>
      <c r="G48" s="20"/>
      <c r="H48" s="11"/>
    </row>
    <row r="49" spans="2:8" ht="12.75">
      <c r="B49" s="11"/>
      <c r="C49" s="20"/>
      <c r="D49" s="11"/>
      <c r="E49" s="20"/>
      <c r="F49" s="11"/>
      <c r="G49" s="20"/>
      <c r="H49" s="11"/>
    </row>
    <row r="50" spans="2:8" ht="12.75">
      <c r="B50" s="11"/>
      <c r="C50" s="20"/>
      <c r="D50" s="11"/>
      <c r="E50" s="20"/>
      <c r="F50" s="11" t="s">
        <v>27</v>
      </c>
      <c r="G50" s="20"/>
      <c r="H50" s="11"/>
    </row>
    <row r="51" spans="2:8" ht="12.75">
      <c r="B51" s="11"/>
      <c r="C51" s="20"/>
      <c r="D51" s="11"/>
      <c r="E51" s="20"/>
      <c r="F51" s="11"/>
      <c r="G51" s="20"/>
      <c r="H51" s="11"/>
    </row>
    <row r="52" spans="2:8" ht="12.75">
      <c r="B52" s="11"/>
      <c r="C52" s="20"/>
      <c r="D52" s="11"/>
      <c r="E52" s="20"/>
      <c r="F52" s="11"/>
      <c r="G52" s="20"/>
      <c r="H52" s="11"/>
    </row>
    <row r="53" spans="2:8" ht="12.75">
      <c r="B53" s="11"/>
      <c r="C53" s="20"/>
      <c r="D53" s="11"/>
      <c r="E53" s="20"/>
      <c r="F53" s="11"/>
      <c r="G53" s="20"/>
      <c r="H53" s="11"/>
    </row>
    <row r="54" spans="2:8" ht="12.75">
      <c r="B54" s="11"/>
      <c r="C54" s="20"/>
      <c r="D54" s="11"/>
      <c r="E54" s="20"/>
      <c r="F54" s="11"/>
      <c r="G54" s="20"/>
      <c r="H54" s="11"/>
    </row>
    <row r="55" spans="2:8" ht="12.75">
      <c r="B55" s="11"/>
      <c r="C55" s="20"/>
      <c r="D55" s="11"/>
      <c r="E55" s="20"/>
      <c r="F55" s="11"/>
      <c r="G55" s="20"/>
      <c r="H55" s="11"/>
    </row>
    <row r="110" ht="12.75">
      <c r="B110" s="8" t="s">
        <v>27</v>
      </c>
    </row>
  </sheetData>
  <mergeCells count="6">
    <mergeCell ref="A44:H44"/>
    <mergeCell ref="A1:H1"/>
    <mergeCell ref="A2:H2"/>
    <mergeCell ref="A3:H3"/>
    <mergeCell ref="A43:H43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28">
      <selection activeCell="C23" sqref="C23"/>
    </sheetView>
  </sheetViews>
  <sheetFormatPr defaultColWidth="9.140625" defaultRowHeight="12.75"/>
  <cols>
    <col min="1" max="1" width="2.8515625" style="8" customWidth="1"/>
    <col min="2" max="2" width="41.28125" style="8" customWidth="1"/>
    <col min="3" max="3" width="15.7109375" style="8" customWidth="1"/>
    <col min="4" max="4" width="0.85546875" style="8" customWidth="1"/>
    <col min="5" max="5" width="15.7109375" style="8" customWidth="1"/>
    <col min="6" max="6" width="4.140625" style="8" customWidth="1"/>
    <col min="7" max="8" width="9.140625" style="8" customWidth="1"/>
    <col min="9" max="9" width="9.00390625" style="8" customWidth="1"/>
    <col min="10" max="16384" width="9.140625" style="8" customWidth="1"/>
  </cols>
  <sheetData>
    <row r="1" spans="1:6" ht="18">
      <c r="A1" s="140" t="s">
        <v>153</v>
      </c>
      <c r="B1" s="140"/>
      <c r="C1" s="140"/>
      <c r="D1" s="140"/>
      <c r="E1" s="140"/>
      <c r="F1" s="13"/>
    </row>
    <row r="2" spans="1:6" ht="12.75">
      <c r="A2" s="141" t="s">
        <v>109</v>
      </c>
      <c r="B2" s="141"/>
      <c r="C2" s="141"/>
      <c r="D2" s="141"/>
      <c r="E2" s="141"/>
      <c r="F2" s="11"/>
    </row>
    <row r="3" spans="1:6" ht="12.75">
      <c r="A3" s="141" t="str">
        <f>'IS'!A3</f>
        <v>FOR THE FIRST QUARTER ENDED 31 MARCH 2004</v>
      </c>
      <c r="B3" s="141"/>
      <c r="C3" s="141"/>
      <c r="D3" s="141"/>
      <c r="E3" s="141"/>
      <c r="F3" s="11"/>
    </row>
    <row r="4" spans="1:6" ht="12.75">
      <c r="A4" s="141" t="s">
        <v>152</v>
      </c>
      <c r="B4" s="141"/>
      <c r="C4" s="141"/>
      <c r="D4" s="141"/>
      <c r="E4" s="141"/>
      <c r="F4" s="11"/>
    </row>
    <row r="5" spans="1:6" ht="12.75">
      <c r="A5" s="11"/>
      <c r="B5" s="11"/>
      <c r="C5" s="11"/>
      <c r="D5" s="11"/>
      <c r="E5" s="11"/>
      <c r="F5" s="11"/>
    </row>
    <row r="7" ht="12.75">
      <c r="A7" s="3" t="s">
        <v>112</v>
      </c>
    </row>
    <row r="9" spans="1:5" ht="12.75">
      <c r="A9" s="12"/>
      <c r="B9" s="12"/>
      <c r="C9" s="9">
        <v>38077</v>
      </c>
      <c r="D9" s="9"/>
      <c r="E9" s="9">
        <v>37986</v>
      </c>
    </row>
    <row r="10" spans="1:5" ht="12.75">
      <c r="A10" s="12"/>
      <c r="B10" s="12"/>
      <c r="C10" s="6" t="s">
        <v>11</v>
      </c>
      <c r="D10" s="6"/>
      <c r="E10" s="6" t="s">
        <v>11</v>
      </c>
    </row>
    <row r="11" spans="1:5" ht="12.75">
      <c r="A11" s="12"/>
      <c r="B11" s="12"/>
      <c r="C11" s="23"/>
      <c r="D11" s="23"/>
      <c r="E11" s="103"/>
    </row>
    <row r="12" spans="1:5" ht="12.75">
      <c r="A12" s="5" t="s">
        <v>62</v>
      </c>
      <c r="B12" s="12"/>
      <c r="C12" s="19">
        <v>15197</v>
      </c>
      <c r="D12" s="19"/>
      <c r="E12" s="19">
        <v>15459</v>
      </c>
    </row>
    <row r="13" spans="1:5" ht="12.75">
      <c r="A13" s="5"/>
      <c r="B13" s="12"/>
      <c r="C13" s="19"/>
      <c r="D13" s="19"/>
      <c r="E13" s="19"/>
    </row>
    <row r="14" spans="1:5" ht="12.75">
      <c r="A14" s="5" t="s">
        <v>12</v>
      </c>
      <c r="B14" s="12"/>
      <c r="C14" s="19">
        <v>32</v>
      </c>
      <c r="D14" s="19"/>
      <c r="E14" s="19">
        <v>43</v>
      </c>
    </row>
    <row r="15" spans="1:5" ht="12.75">
      <c r="A15" s="12"/>
      <c r="B15" s="12"/>
      <c r="C15" s="19"/>
      <c r="D15" s="19"/>
      <c r="E15" s="19"/>
    </row>
    <row r="16" spans="1:6" ht="12.75">
      <c r="A16" s="5" t="s">
        <v>13</v>
      </c>
      <c r="B16" s="12"/>
      <c r="F16" s="14"/>
    </row>
    <row r="17" spans="1:5" ht="12.75">
      <c r="A17" s="5"/>
      <c r="B17" s="12" t="s">
        <v>7</v>
      </c>
      <c r="C17" s="27">
        <v>11557</v>
      </c>
      <c r="D17" s="25"/>
      <c r="E17" s="27">
        <v>14286</v>
      </c>
    </row>
    <row r="18" spans="1:5" ht="12.75">
      <c r="A18" s="5"/>
      <c r="B18" s="12" t="s">
        <v>63</v>
      </c>
      <c r="C18" s="15">
        <v>8082</v>
      </c>
      <c r="D18" s="25"/>
      <c r="E18" s="15">
        <v>5872</v>
      </c>
    </row>
    <row r="19" spans="1:5" ht="12.75">
      <c r="A19" s="5"/>
      <c r="B19" s="12" t="s">
        <v>64</v>
      </c>
      <c r="C19" s="15">
        <v>123691</v>
      </c>
      <c r="D19" s="25"/>
      <c r="E19" s="15">
        <v>124530</v>
      </c>
    </row>
    <row r="20" spans="1:5" ht="12.75">
      <c r="A20" s="5"/>
      <c r="B20" s="12"/>
      <c r="C20" s="16">
        <f>SUM(C17:C19)</f>
        <v>143330</v>
      </c>
      <c r="D20" s="19"/>
      <c r="E20" s="16">
        <f>SUM(E17:E19)</f>
        <v>144688</v>
      </c>
    </row>
    <row r="21" spans="1:5" ht="12.75">
      <c r="A21" s="5"/>
      <c r="B21" s="12"/>
      <c r="C21" s="19"/>
      <c r="D21" s="19"/>
      <c r="E21" s="19"/>
    </row>
    <row r="22" spans="1:2" ht="12.75">
      <c r="A22" s="5" t="s">
        <v>2</v>
      </c>
      <c r="B22" s="12"/>
    </row>
    <row r="23" spans="1:5" ht="12.75">
      <c r="A23" s="5"/>
      <c r="B23" s="12" t="s">
        <v>65</v>
      </c>
      <c r="C23" s="27">
        <v>6293</v>
      </c>
      <c r="D23" s="25"/>
      <c r="E23" s="27">
        <v>6815</v>
      </c>
    </row>
    <row r="24" spans="1:5" ht="12.75">
      <c r="A24" s="5"/>
      <c r="B24" s="12" t="s">
        <v>1</v>
      </c>
      <c r="C24" s="15">
        <v>333</v>
      </c>
      <c r="D24" s="25"/>
      <c r="E24" s="15">
        <v>334</v>
      </c>
    </row>
    <row r="25" spans="1:5" ht="12.75">
      <c r="A25" s="5"/>
      <c r="B25" s="12"/>
      <c r="C25" s="16">
        <f>SUM(C23:C24)</f>
        <v>6626</v>
      </c>
      <c r="D25" s="19"/>
      <c r="E25" s="16">
        <f>SUM(E23:E24)</f>
        <v>7149</v>
      </c>
    </row>
    <row r="26" spans="1:5" ht="12.75">
      <c r="A26" s="5"/>
      <c r="B26" s="12"/>
      <c r="C26" s="19"/>
      <c r="D26" s="19"/>
      <c r="E26" s="19"/>
    </row>
    <row r="27" spans="1:5" ht="12.75">
      <c r="A27" s="5" t="s">
        <v>113</v>
      </c>
      <c r="B27" s="12"/>
      <c r="C27" s="19">
        <f>C20-C25</f>
        <v>136704</v>
      </c>
      <c r="D27" s="19"/>
      <c r="E27" s="19">
        <f>E20-E25</f>
        <v>137539</v>
      </c>
    </row>
    <row r="28" spans="1:5" ht="12.75">
      <c r="A28" s="12"/>
      <c r="B28" s="12"/>
      <c r="C28" s="19"/>
      <c r="D28" s="19"/>
      <c r="E28" s="19"/>
    </row>
    <row r="29" spans="1:5" ht="13.5" thickBot="1">
      <c r="A29" s="12"/>
      <c r="B29" s="12"/>
      <c r="C29" s="26">
        <f>SUM(C12:C14)+C27</f>
        <v>151933</v>
      </c>
      <c r="D29" s="19"/>
      <c r="E29" s="26">
        <f>SUM(E12:E14)+E27</f>
        <v>153041</v>
      </c>
    </row>
    <row r="30" spans="1:5" ht="13.5" thickTop="1">
      <c r="A30" s="12"/>
      <c r="B30" s="12"/>
      <c r="C30" s="19"/>
      <c r="D30" s="19"/>
      <c r="E30" s="19"/>
    </row>
    <row r="31" spans="1:5" ht="12.75">
      <c r="A31" s="12" t="s">
        <v>15</v>
      </c>
      <c r="B31" s="12"/>
      <c r="C31" s="19">
        <v>80784</v>
      </c>
      <c r="D31" s="19"/>
      <c r="E31" s="19">
        <v>80784</v>
      </c>
    </row>
    <row r="32" spans="1:5" ht="12.75">
      <c r="A32" s="12" t="s">
        <v>242</v>
      </c>
      <c r="B32" s="12"/>
      <c r="C32" s="19">
        <v>29548</v>
      </c>
      <c r="D32" s="19"/>
      <c r="E32" s="19">
        <v>30648</v>
      </c>
    </row>
    <row r="33" spans="1:5" ht="12.75">
      <c r="A33" s="12" t="s">
        <v>192</v>
      </c>
      <c r="B33" s="12"/>
      <c r="C33" s="21">
        <v>40392</v>
      </c>
      <c r="D33" s="19"/>
      <c r="E33" s="21">
        <v>40392</v>
      </c>
    </row>
    <row r="34" spans="1:5" ht="12.75">
      <c r="A34" s="5" t="s">
        <v>14</v>
      </c>
      <c r="B34" s="12"/>
      <c r="C34" s="19">
        <f>SUM(C31:C33)</f>
        <v>150724</v>
      </c>
      <c r="D34" s="19"/>
      <c r="E34" s="19">
        <f>SUM(E31:E33)</f>
        <v>151824</v>
      </c>
    </row>
    <row r="35" spans="1:5" ht="12.75">
      <c r="A35" s="5"/>
      <c r="B35" s="12"/>
      <c r="C35" s="19"/>
      <c r="D35" s="19"/>
      <c r="E35" s="19"/>
    </row>
    <row r="36" spans="1:2" ht="12.75">
      <c r="A36" s="5" t="s">
        <v>66</v>
      </c>
      <c r="B36" s="12"/>
    </row>
    <row r="37" spans="1:5" ht="12.75">
      <c r="A37" s="12"/>
      <c r="B37" s="12" t="s">
        <v>67</v>
      </c>
      <c r="C37" s="16">
        <v>1209</v>
      </c>
      <c r="D37" s="19"/>
      <c r="E37" s="16">
        <v>1217</v>
      </c>
    </row>
    <row r="38" spans="1:5" ht="12.75">
      <c r="A38" s="12"/>
      <c r="B38" s="12"/>
      <c r="C38" s="16">
        <f>SUM(C37:C37)</f>
        <v>1209</v>
      </c>
      <c r="D38" s="19"/>
      <c r="E38" s="16">
        <f>SUM(E37:E37)</f>
        <v>1217</v>
      </c>
    </row>
    <row r="39" spans="1:5" ht="12.75">
      <c r="A39" s="12"/>
      <c r="B39" s="12"/>
      <c r="C39" s="19"/>
      <c r="D39" s="19"/>
      <c r="E39" s="19"/>
    </row>
    <row r="40" spans="1:7" ht="13.5" thickBot="1">
      <c r="A40" s="12"/>
      <c r="B40" s="12"/>
      <c r="C40" s="26">
        <f>C34+C38</f>
        <v>151933</v>
      </c>
      <c r="D40" s="19"/>
      <c r="E40" s="26">
        <f>E34+E38</f>
        <v>153041</v>
      </c>
      <c r="G40" s="17"/>
    </row>
    <row r="41" spans="1:7" ht="13.5" thickTop="1">
      <c r="A41" s="12"/>
      <c r="B41" s="12"/>
      <c r="C41" s="20"/>
      <c r="D41" s="20"/>
      <c r="E41" s="20"/>
      <c r="G41" s="17"/>
    </row>
    <row r="42" spans="1:7" ht="13.5" thickBot="1">
      <c r="A42" s="12" t="s">
        <v>213</v>
      </c>
      <c r="B42" s="12"/>
      <c r="C42" s="72">
        <f>(C34-C14-C33)/C31</f>
        <v>1.3653693800752624</v>
      </c>
      <c r="D42" s="20"/>
      <c r="E42" s="72">
        <f>(E34-E14-E33)/E31</f>
        <v>1.3788497722321251</v>
      </c>
      <c r="G42" s="17"/>
    </row>
    <row r="43" spans="1:7" ht="13.5" thickTop="1">
      <c r="A43" s="12"/>
      <c r="B43" s="12"/>
      <c r="C43" s="12"/>
      <c r="D43" s="12"/>
      <c r="E43" s="12"/>
      <c r="G43" s="17"/>
    </row>
    <row r="44" ht="12.75">
      <c r="A44" s="8" t="s">
        <v>106</v>
      </c>
    </row>
    <row r="45" ht="12.75">
      <c r="A45" s="8" t="s">
        <v>241</v>
      </c>
    </row>
    <row r="46" ht="12.75">
      <c r="A46" s="8" t="s">
        <v>204</v>
      </c>
    </row>
    <row r="47" ht="12.75">
      <c r="A47" s="8" t="s">
        <v>200</v>
      </c>
    </row>
    <row r="48" ht="12.75">
      <c r="A48" s="80"/>
    </row>
    <row r="49" spans="1:6" ht="12.75">
      <c r="A49" s="139" t="s">
        <v>114</v>
      </c>
      <c r="B49" s="139"/>
      <c r="C49" s="139"/>
      <c r="D49" s="139"/>
      <c r="E49" s="139"/>
      <c r="F49" s="11"/>
    </row>
    <row r="50" spans="1:6" ht="12.75">
      <c r="A50" s="139" t="s">
        <v>237</v>
      </c>
      <c r="B50" s="139"/>
      <c r="C50" s="139"/>
      <c r="D50" s="139"/>
      <c r="E50" s="139"/>
      <c r="F50" s="11"/>
    </row>
    <row r="51" spans="2:6" ht="12.75">
      <c r="B51" s="11"/>
      <c r="C51" s="11"/>
      <c r="D51" s="11"/>
      <c r="E51" s="11"/>
      <c r="F51" s="11"/>
    </row>
    <row r="52" spans="3:5" ht="12.75">
      <c r="C52" s="14"/>
      <c r="D52" s="14"/>
      <c r="E52" s="14"/>
    </row>
    <row r="54" ht="12.75">
      <c r="A54" s="8" t="s">
        <v>106</v>
      </c>
    </row>
    <row r="117" ht="12.75">
      <c r="E117" s="8" t="s">
        <v>27</v>
      </c>
    </row>
  </sheetData>
  <mergeCells count="6">
    <mergeCell ref="A50:E50"/>
    <mergeCell ref="A1:E1"/>
    <mergeCell ref="A2:E2"/>
    <mergeCell ref="A3:E3"/>
    <mergeCell ref="A49:E49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I35" sqref="I35"/>
    </sheetView>
  </sheetViews>
  <sheetFormatPr defaultColWidth="9.140625" defaultRowHeight="12.75"/>
  <cols>
    <col min="1" max="1" width="4.57421875" style="3" customWidth="1"/>
    <col min="2" max="2" width="46.851562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85" customWidth="1"/>
    <col min="10" max="10" width="0.85546875" style="85" customWidth="1"/>
    <col min="11" max="11" width="14.8515625" style="85" customWidth="1"/>
    <col min="12" max="12" width="5.140625" style="3" customWidth="1"/>
    <col min="13" max="16384" width="9.140625" style="3" customWidth="1"/>
  </cols>
  <sheetData>
    <row r="1" spans="1:11" s="8" customFormat="1" ht="18">
      <c r="A1" s="140" t="s">
        <v>153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8" customFormat="1" ht="12.75">
      <c r="A2" s="141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s="8" customFormat="1" ht="12.75">
      <c r="A3" s="141" t="str">
        <f>'IS'!A3</f>
        <v>FOR THE FIRST QUARTER ENDED 31 MARCH 2004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2.75">
      <c r="A4" s="141" t="s">
        <v>152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6" ht="12.75">
      <c r="A6" s="3" t="s">
        <v>120</v>
      </c>
    </row>
    <row r="7" spans="1:11" ht="12.75">
      <c r="A7" s="5"/>
      <c r="B7" s="5"/>
      <c r="C7" s="6"/>
      <c r="D7" s="6"/>
      <c r="E7" s="6"/>
      <c r="F7" s="6"/>
      <c r="G7" s="6" t="s">
        <v>77</v>
      </c>
      <c r="H7" s="6"/>
      <c r="I7" s="86"/>
      <c r="J7" s="86"/>
      <c r="K7" s="86"/>
    </row>
    <row r="8" spans="1:11" ht="12.75">
      <c r="A8" s="5"/>
      <c r="B8" s="5"/>
      <c r="C8" s="6" t="s">
        <v>75</v>
      </c>
      <c r="D8" s="6"/>
      <c r="E8" s="6"/>
      <c r="F8" s="6"/>
      <c r="G8" s="6" t="s">
        <v>107</v>
      </c>
      <c r="H8" s="6"/>
      <c r="I8" s="86" t="s">
        <v>195</v>
      </c>
      <c r="J8" s="86"/>
      <c r="K8" s="86"/>
    </row>
    <row r="9" spans="1:11" ht="12.75">
      <c r="A9" s="5"/>
      <c r="B9" s="5"/>
      <c r="C9" s="6" t="s">
        <v>76</v>
      </c>
      <c r="D9" s="6"/>
      <c r="E9" s="6" t="s">
        <v>192</v>
      </c>
      <c r="F9" s="6"/>
      <c r="G9" s="6" t="s">
        <v>108</v>
      </c>
      <c r="H9" s="6"/>
      <c r="I9" s="86" t="s">
        <v>172</v>
      </c>
      <c r="J9" s="86"/>
      <c r="K9" s="86" t="s">
        <v>46</v>
      </c>
    </row>
    <row r="10" spans="1:11" ht="12.75">
      <c r="A10" s="5"/>
      <c r="B10" s="5"/>
      <c r="C10" s="6" t="s">
        <v>11</v>
      </c>
      <c r="D10" s="6"/>
      <c r="E10" s="6" t="s">
        <v>11</v>
      </c>
      <c r="F10" s="6"/>
      <c r="G10" s="6" t="s">
        <v>11</v>
      </c>
      <c r="H10" s="6"/>
      <c r="I10" s="86" t="s">
        <v>11</v>
      </c>
      <c r="J10" s="86"/>
      <c r="K10" s="86" t="s">
        <v>11</v>
      </c>
    </row>
    <row r="11" spans="1:11" ht="12.75">
      <c r="A11" s="5"/>
      <c r="B11" s="5"/>
      <c r="C11" s="6"/>
      <c r="D11" s="6"/>
      <c r="E11" s="6"/>
      <c r="F11" s="6"/>
      <c r="G11" s="6"/>
      <c r="H11" s="6"/>
      <c r="I11" s="86"/>
      <c r="J11" s="86"/>
      <c r="K11" s="86"/>
    </row>
    <row r="12" spans="1:11" ht="12.75">
      <c r="A12" s="5" t="s">
        <v>223</v>
      </c>
      <c r="B12" s="5"/>
      <c r="C12" s="6"/>
      <c r="D12" s="6"/>
      <c r="E12" s="6"/>
      <c r="F12" s="6"/>
      <c r="G12" s="6"/>
      <c r="H12" s="6"/>
      <c r="I12" s="86"/>
      <c r="J12" s="86"/>
      <c r="K12" s="86"/>
    </row>
    <row r="13" spans="1:11" ht="12.75">
      <c r="A13" s="5"/>
      <c r="B13" s="5"/>
      <c r="C13" s="24"/>
      <c r="D13" s="24"/>
      <c r="E13" s="24"/>
      <c r="F13" s="24"/>
      <c r="G13" s="24"/>
      <c r="H13" s="24"/>
      <c r="I13" s="86"/>
      <c r="J13" s="86"/>
      <c r="K13" s="86"/>
    </row>
    <row r="14" spans="1:11" s="8" customFormat="1" ht="12.75">
      <c r="A14" s="28" t="s">
        <v>218</v>
      </c>
      <c r="B14" s="28"/>
      <c r="C14" s="81">
        <v>80784</v>
      </c>
      <c r="D14" s="81"/>
      <c r="E14" s="81">
        <v>40392</v>
      </c>
      <c r="F14" s="81"/>
      <c r="G14" s="81">
        <v>40635</v>
      </c>
      <c r="H14" s="81"/>
      <c r="I14" s="129">
        <v>-9987</v>
      </c>
      <c r="J14" s="81"/>
      <c r="K14" s="81">
        <f>C14+E14+G14+I14</f>
        <v>151824</v>
      </c>
    </row>
    <row r="15" spans="1:11" s="8" customFormat="1" ht="12.75">
      <c r="A15" s="12"/>
      <c r="B15" s="12"/>
      <c r="C15" s="81"/>
      <c r="D15" s="81"/>
      <c r="E15" s="81"/>
      <c r="F15" s="81"/>
      <c r="G15" s="81"/>
      <c r="H15" s="81"/>
      <c r="I15" s="81"/>
      <c r="J15" s="81"/>
      <c r="K15" s="81"/>
    </row>
    <row r="16" spans="1:11" s="8" customFormat="1" ht="12.75">
      <c r="A16" s="12" t="s">
        <v>160</v>
      </c>
      <c r="B16" s="12"/>
      <c r="C16" s="112" t="s">
        <v>37</v>
      </c>
      <c r="D16" s="81"/>
      <c r="E16" s="112" t="s">
        <v>37</v>
      </c>
      <c r="F16" s="81"/>
      <c r="G16" s="112" t="s">
        <v>37</v>
      </c>
      <c r="H16" s="81"/>
      <c r="I16" s="129">
        <f>'IS'!B35</f>
        <v>-596</v>
      </c>
      <c r="J16" s="81"/>
      <c r="K16" s="132">
        <f>I16</f>
        <v>-596</v>
      </c>
    </row>
    <row r="17" spans="1:11" s="8" customFormat="1" ht="12.75">
      <c r="A17" s="12"/>
      <c r="B17" s="12"/>
      <c r="C17" s="81"/>
      <c r="D17" s="81"/>
      <c r="E17" s="81"/>
      <c r="F17" s="81"/>
      <c r="G17" s="81"/>
      <c r="H17" s="81"/>
      <c r="I17" s="81"/>
      <c r="J17" s="81"/>
      <c r="K17" s="81"/>
    </row>
    <row r="18" spans="1:11" s="8" customFormat="1" ht="12.75">
      <c r="A18" s="12" t="s">
        <v>201</v>
      </c>
      <c r="B18" s="12"/>
      <c r="C18" s="112" t="s">
        <v>37</v>
      </c>
      <c r="D18" s="81"/>
      <c r="E18" s="112" t="s">
        <v>37</v>
      </c>
      <c r="F18" s="81"/>
      <c r="G18" s="112" t="s">
        <v>37</v>
      </c>
      <c r="H18" s="81"/>
      <c r="I18" s="129">
        <v>-504</v>
      </c>
      <c r="J18" s="81"/>
      <c r="K18" s="132">
        <f>I18</f>
        <v>-504</v>
      </c>
    </row>
    <row r="19" spans="1:11" s="8" customFormat="1" ht="12.75">
      <c r="A19" s="12"/>
      <c r="B19" s="12"/>
      <c r="C19" s="81"/>
      <c r="D19" s="81"/>
      <c r="E19" s="81"/>
      <c r="F19" s="81"/>
      <c r="G19" s="81"/>
      <c r="H19" s="81"/>
      <c r="I19" s="81"/>
      <c r="J19" s="81"/>
      <c r="K19" s="81"/>
    </row>
    <row r="20" spans="1:11" s="8" customFormat="1" ht="12.75">
      <c r="A20" s="12" t="s">
        <v>268</v>
      </c>
      <c r="B20" s="12"/>
      <c r="C20" s="81" t="s">
        <v>37</v>
      </c>
      <c r="D20" s="81"/>
      <c r="E20" s="81" t="s">
        <v>37</v>
      </c>
      <c r="F20" s="81"/>
      <c r="G20" s="132">
        <f>-I20</f>
        <v>-19</v>
      </c>
      <c r="H20" s="81"/>
      <c r="I20" s="81">
        <v>19</v>
      </c>
      <c r="J20" s="81"/>
      <c r="K20" s="81" t="s">
        <v>37</v>
      </c>
    </row>
    <row r="21" spans="1:11" s="8" customFormat="1" ht="12.75">
      <c r="A21" s="12"/>
      <c r="B21" s="12"/>
      <c r="C21" s="81"/>
      <c r="D21" s="81"/>
      <c r="E21" s="81"/>
      <c r="F21" s="81"/>
      <c r="G21" s="81"/>
      <c r="H21" s="81"/>
      <c r="I21" s="81"/>
      <c r="J21" s="81"/>
      <c r="K21" s="81"/>
    </row>
    <row r="22" spans="1:11" s="8" customFormat="1" ht="13.5" thickBot="1">
      <c r="A22" s="12" t="s">
        <v>269</v>
      </c>
      <c r="B22" s="12"/>
      <c r="C22" s="84">
        <f>SUM(C14:C21)</f>
        <v>80784</v>
      </c>
      <c r="D22" s="81"/>
      <c r="E22" s="84">
        <f>SUM(E14:E21)</f>
        <v>40392</v>
      </c>
      <c r="F22" s="81"/>
      <c r="G22" s="84">
        <f>SUM(G14:G21)</f>
        <v>40616</v>
      </c>
      <c r="H22" s="81"/>
      <c r="I22" s="133">
        <f>SUM(I14:I21)</f>
        <v>-11068</v>
      </c>
      <c r="J22" s="81"/>
      <c r="K22" s="84">
        <f>SUM(K14:K21)</f>
        <v>150724</v>
      </c>
    </row>
    <row r="23" spans="1:11" s="8" customFormat="1" ht="13.5" thickTop="1">
      <c r="A23" s="12"/>
      <c r="B23" s="12"/>
      <c r="C23" s="19"/>
      <c r="D23" s="19"/>
      <c r="E23" s="19"/>
      <c r="F23" s="19"/>
      <c r="G23" s="19"/>
      <c r="H23" s="19"/>
      <c r="I23" s="81"/>
      <c r="J23" s="81"/>
      <c r="K23" s="81"/>
    </row>
    <row r="24" spans="1:11" ht="12.75">
      <c r="A24" s="5" t="s">
        <v>224</v>
      </c>
      <c r="B24" s="5"/>
      <c r="C24" s="6"/>
      <c r="D24" s="6"/>
      <c r="E24" s="6"/>
      <c r="F24" s="6"/>
      <c r="G24" s="6"/>
      <c r="H24" s="6"/>
      <c r="I24" s="6"/>
      <c r="J24" s="3"/>
      <c r="K24" s="3"/>
    </row>
    <row r="25" spans="1:11" ht="12.75">
      <c r="A25" s="5"/>
      <c r="B25" s="5"/>
      <c r="C25" s="24"/>
      <c r="D25" s="24"/>
      <c r="E25" s="24"/>
      <c r="F25" s="24"/>
      <c r="G25" s="24"/>
      <c r="H25" s="24"/>
      <c r="I25" s="24"/>
      <c r="J25" s="3"/>
      <c r="K25" s="3"/>
    </row>
    <row r="26" spans="1:11" ht="12.75">
      <c r="A26" s="5"/>
      <c r="B26" s="5"/>
      <c r="C26" s="24"/>
      <c r="D26" s="24"/>
      <c r="E26" s="24"/>
      <c r="F26" s="24"/>
      <c r="G26" s="24"/>
      <c r="H26" s="24"/>
      <c r="I26" s="24"/>
      <c r="J26" s="3"/>
      <c r="K26" s="3"/>
    </row>
    <row r="27" spans="1:11" ht="12.75">
      <c r="A27" s="12" t="s">
        <v>246</v>
      </c>
      <c r="B27" s="5"/>
      <c r="C27" s="64">
        <v>80784</v>
      </c>
      <c r="D27" s="64"/>
      <c r="E27" s="64">
        <v>40392</v>
      </c>
      <c r="F27" s="64"/>
      <c r="G27" s="64">
        <v>40713</v>
      </c>
      <c r="H27" s="64"/>
      <c r="I27" s="134">
        <v>-5196</v>
      </c>
      <c r="J27" s="81"/>
      <c r="K27" s="81">
        <f>SUM(C27:I27)</f>
        <v>156693</v>
      </c>
    </row>
    <row r="28" spans="1:11" s="8" customFormat="1" ht="12.75">
      <c r="A28" s="12"/>
      <c r="B28" s="12"/>
      <c r="C28" s="64"/>
      <c r="D28" s="64"/>
      <c r="E28" s="64"/>
      <c r="G28" s="64"/>
      <c r="H28" s="64"/>
      <c r="I28" s="64"/>
      <c r="J28" s="64"/>
      <c r="K28" s="64"/>
    </row>
    <row r="29" spans="1:11" s="8" customFormat="1" ht="12.75">
      <c r="A29" s="12" t="s">
        <v>160</v>
      </c>
      <c r="B29" s="12"/>
      <c r="C29" s="108" t="s">
        <v>37</v>
      </c>
      <c r="D29" s="64"/>
      <c r="E29" s="108" t="s">
        <v>37</v>
      </c>
      <c r="F29" s="64"/>
      <c r="G29" s="108" t="s">
        <v>37</v>
      </c>
      <c r="H29" s="64"/>
      <c r="I29" s="64">
        <v>236</v>
      </c>
      <c r="J29" s="64"/>
      <c r="K29" s="64">
        <f>SUM(C29:I29)</f>
        <v>236</v>
      </c>
    </row>
    <row r="30" spans="1:11" s="8" customFormat="1" ht="12.75">
      <c r="A30" s="12"/>
      <c r="B30" s="12"/>
      <c r="C30" s="64"/>
      <c r="D30" s="64"/>
      <c r="E30" s="64"/>
      <c r="F30" s="64"/>
      <c r="G30" s="64"/>
      <c r="H30" s="64"/>
      <c r="I30" s="64"/>
      <c r="J30" s="64"/>
      <c r="K30" s="64"/>
    </row>
    <row r="31" spans="1:11" s="8" customFormat="1" ht="12.75">
      <c r="A31" s="12" t="s">
        <v>201</v>
      </c>
      <c r="B31" s="12"/>
      <c r="C31" s="108" t="s">
        <v>37</v>
      </c>
      <c r="D31" s="64"/>
      <c r="E31" s="108" t="s">
        <v>37</v>
      </c>
      <c r="F31" s="64"/>
      <c r="G31" s="108" t="s">
        <v>37</v>
      </c>
      <c r="H31" s="64"/>
      <c r="I31" s="132">
        <v>-505</v>
      </c>
      <c r="J31" s="81"/>
      <c r="K31" s="132">
        <f>SUM(C31:I31)</f>
        <v>-505</v>
      </c>
    </row>
    <row r="32" spans="1:11" s="8" customFormat="1" ht="12.75">
      <c r="A32" s="12"/>
      <c r="B32" s="12"/>
      <c r="C32" s="64"/>
      <c r="D32" s="64"/>
      <c r="E32" s="64"/>
      <c r="G32" s="64"/>
      <c r="H32" s="64"/>
      <c r="I32" s="64"/>
      <c r="J32" s="64"/>
      <c r="K32" s="64"/>
    </row>
    <row r="33" spans="1:11" s="8" customFormat="1" ht="12.75">
      <c r="A33" s="12" t="s">
        <v>268</v>
      </c>
      <c r="B33" s="12"/>
      <c r="C33" s="81" t="s">
        <v>37</v>
      </c>
      <c r="D33" s="81"/>
      <c r="E33" s="81" t="s">
        <v>37</v>
      </c>
      <c r="F33" s="81"/>
      <c r="G33" s="132">
        <f>-I33</f>
        <v>-19</v>
      </c>
      <c r="H33" s="81"/>
      <c r="I33" s="81">
        <v>19</v>
      </c>
      <c r="J33" s="81"/>
      <c r="K33" s="81" t="s">
        <v>37</v>
      </c>
    </row>
    <row r="34" spans="1:11" s="8" customFormat="1" ht="12.75">
      <c r="A34" s="12"/>
      <c r="B34" s="12"/>
      <c r="C34" s="81"/>
      <c r="D34" s="81"/>
      <c r="E34" s="81"/>
      <c r="F34" s="81"/>
      <c r="G34" s="81"/>
      <c r="H34" s="81"/>
      <c r="I34" s="81"/>
      <c r="J34" s="81"/>
      <c r="K34" s="81"/>
    </row>
    <row r="35" spans="1:11" s="8" customFormat="1" ht="13.5" thickBot="1">
      <c r="A35" s="12" t="s">
        <v>217</v>
      </c>
      <c r="B35" s="12"/>
      <c r="C35" s="84">
        <f>SUM(C27:C34)</f>
        <v>80784</v>
      </c>
      <c r="D35" s="64"/>
      <c r="E35" s="84">
        <f>SUM(E27:E34)</f>
        <v>40392</v>
      </c>
      <c r="G35" s="84">
        <f>SUM(G27:G34)</f>
        <v>40694</v>
      </c>
      <c r="H35" s="64"/>
      <c r="I35" s="133">
        <f>SUM(I27:I34)</f>
        <v>-5446</v>
      </c>
      <c r="J35" s="64"/>
      <c r="K35" s="84">
        <f>SUM(K27:K34)</f>
        <v>156424</v>
      </c>
    </row>
    <row r="36" spans="1:11" s="8" customFormat="1" ht="13.5" thickTop="1">
      <c r="A36" s="12"/>
      <c r="B36" s="12"/>
      <c r="C36" s="19"/>
      <c r="D36" s="19"/>
      <c r="E36" s="19"/>
      <c r="F36" s="19"/>
      <c r="G36" s="19"/>
      <c r="H36" s="19"/>
      <c r="I36" s="81"/>
      <c r="J36" s="81"/>
      <c r="K36" s="81"/>
    </row>
    <row r="37" spans="9:11" ht="12.75">
      <c r="I37" s="87"/>
      <c r="J37" s="87"/>
      <c r="K37" s="87"/>
    </row>
    <row r="38" spans="1:11" ht="12.75">
      <c r="A38" s="139" t="s">
        <v>214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1" ht="12.75">
      <c r="A39" s="139" t="s">
        <v>219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</row>
    <row r="52" ht="12.75">
      <c r="A52" s="3" t="s">
        <v>106</v>
      </c>
    </row>
  </sheetData>
  <mergeCells count="6">
    <mergeCell ref="A38:K38"/>
    <mergeCell ref="A39:K39"/>
    <mergeCell ref="A1:K1"/>
    <mergeCell ref="A2:K2"/>
    <mergeCell ref="A3:K3"/>
    <mergeCell ref="A4:K4"/>
  </mergeCells>
  <printOptions/>
  <pageMargins left="1.13" right="0.54" top="0.49" bottom="0.52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workbookViewId="0" topLeftCell="A35">
      <selection activeCell="E44" sqref="E44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3.140625" style="0" customWidth="1"/>
    <col min="4" max="4" width="6.140625" style="0" customWidth="1"/>
    <col min="5" max="5" width="13.00390625" style="0" customWidth="1"/>
  </cols>
  <sheetData>
    <row r="1" spans="1:5" s="8" customFormat="1" ht="18">
      <c r="A1" s="140" t="s">
        <v>153</v>
      </c>
      <c r="B1" s="140"/>
      <c r="C1" s="140"/>
      <c r="D1" s="140"/>
      <c r="E1" s="13"/>
    </row>
    <row r="2" spans="1:5" s="8" customFormat="1" ht="12.75">
      <c r="A2" s="141" t="s">
        <v>109</v>
      </c>
      <c r="B2" s="141"/>
      <c r="C2" s="141"/>
      <c r="D2" s="141"/>
      <c r="E2" s="11"/>
    </row>
    <row r="3" spans="1:5" s="8" customFormat="1" ht="12.75">
      <c r="A3" s="141" t="str">
        <f>'IS'!A3</f>
        <v>FOR THE FIRST QUARTER ENDED 31 MARCH 2004</v>
      </c>
      <c r="B3" s="141"/>
      <c r="C3" s="141"/>
      <c r="D3" s="141"/>
      <c r="E3" s="11"/>
    </row>
    <row r="4" spans="1:5" s="8" customFormat="1" ht="12.75">
      <c r="A4" s="141" t="s">
        <v>152</v>
      </c>
      <c r="B4" s="141"/>
      <c r="C4" s="141"/>
      <c r="D4" s="141"/>
      <c r="E4" s="11"/>
    </row>
    <row r="5" spans="1:5" s="8" customFormat="1" ht="12.75">
      <c r="A5" s="11"/>
      <c r="B5" s="11"/>
      <c r="C5" s="11"/>
      <c r="D5" s="11"/>
      <c r="E5" s="11"/>
    </row>
    <row r="7" spans="1:5" ht="12.75">
      <c r="A7" s="3" t="s">
        <v>116</v>
      </c>
      <c r="C7" s="3"/>
      <c r="D7" s="3"/>
      <c r="E7" s="3"/>
    </row>
    <row r="8" spans="1:5" ht="12.75">
      <c r="A8" s="3"/>
      <c r="C8" s="3"/>
      <c r="E8" s="3"/>
    </row>
    <row r="9" spans="1:5" ht="12.75">
      <c r="A9" s="5"/>
      <c r="B9" s="5"/>
      <c r="C9" s="1" t="s">
        <v>220</v>
      </c>
      <c r="E9" s="1" t="s">
        <v>220</v>
      </c>
    </row>
    <row r="10" spans="1:5" ht="12.75">
      <c r="A10" s="5"/>
      <c r="B10" s="5"/>
      <c r="C10" s="6" t="s">
        <v>40</v>
      </c>
      <c r="D10" s="3"/>
      <c r="E10" s="6" t="s">
        <v>40</v>
      </c>
    </row>
    <row r="11" spans="1:5" ht="12.75">
      <c r="A11" s="5"/>
      <c r="B11" s="5"/>
      <c r="C11" s="9">
        <v>38077</v>
      </c>
      <c r="D11" s="3"/>
      <c r="E11" s="9">
        <v>37711</v>
      </c>
    </row>
    <row r="12" spans="1:5" ht="12.75">
      <c r="A12" s="5"/>
      <c r="B12" s="5"/>
      <c r="C12" s="6" t="s">
        <v>11</v>
      </c>
      <c r="D12" s="3"/>
      <c r="E12" s="6" t="s">
        <v>11</v>
      </c>
    </row>
    <row r="13" spans="1:5" ht="12.75">
      <c r="A13" s="2"/>
      <c r="B13" s="2"/>
      <c r="C13" s="23"/>
      <c r="E13" s="24"/>
    </row>
    <row r="14" spans="1:5" ht="12.75">
      <c r="A14" s="5" t="s">
        <v>117</v>
      </c>
      <c r="B14" s="2"/>
      <c r="C14" s="23"/>
      <c r="E14" s="23"/>
    </row>
    <row r="15" spans="1:5" ht="12.75">
      <c r="A15" s="12" t="s">
        <v>247</v>
      </c>
      <c r="B15" s="5"/>
      <c r="C15" s="129">
        <v>-603</v>
      </c>
      <c r="D15" s="3"/>
      <c r="E15" s="81">
        <v>244</v>
      </c>
    </row>
    <row r="16" spans="1:5" ht="12.75">
      <c r="A16" s="12"/>
      <c r="B16" s="5"/>
      <c r="C16" s="81"/>
      <c r="D16" s="3"/>
      <c r="E16" s="81" t="s">
        <v>106</v>
      </c>
    </row>
    <row r="17" spans="1:5" ht="12.75">
      <c r="A17" s="12" t="s">
        <v>68</v>
      </c>
      <c r="B17" s="5"/>
      <c r="C17" s="81"/>
      <c r="E17" s="81"/>
    </row>
    <row r="18" spans="1:5" ht="12.75">
      <c r="A18" s="12"/>
      <c r="B18" s="12" t="s">
        <v>140</v>
      </c>
      <c r="C18" s="81">
        <v>323</v>
      </c>
      <c r="E18" s="81">
        <v>425</v>
      </c>
    </row>
    <row r="19" spans="1:5" ht="12" customHeight="1">
      <c r="A19" s="5"/>
      <c r="B19" s="12" t="s">
        <v>69</v>
      </c>
      <c r="C19" s="81">
        <v>217</v>
      </c>
      <c r="E19" s="81">
        <v>486</v>
      </c>
    </row>
    <row r="20" spans="1:5" ht="12.75">
      <c r="A20" s="5"/>
      <c r="B20" s="12" t="s">
        <v>70</v>
      </c>
      <c r="C20" s="129">
        <v>-950</v>
      </c>
      <c r="E20" s="129">
        <v>-964</v>
      </c>
    </row>
    <row r="21" spans="1:5" ht="12.75">
      <c r="A21" s="5"/>
      <c r="B21" s="5"/>
      <c r="C21" s="82"/>
      <c r="E21" s="82"/>
    </row>
    <row r="22" spans="1:5" ht="12.75">
      <c r="A22" s="12" t="s">
        <v>248</v>
      </c>
      <c r="B22" s="5"/>
      <c r="C22" s="129">
        <f>SUM(C15:C21)</f>
        <v>-1013</v>
      </c>
      <c r="D22" s="4"/>
      <c r="E22" s="81">
        <f>SUM(E15:E21)</f>
        <v>191</v>
      </c>
    </row>
    <row r="23" spans="1:5" ht="12.75">
      <c r="A23" s="12"/>
      <c r="B23" s="5"/>
      <c r="C23" s="81"/>
      <c r="E23" s="81"/>
    </row>
    <row r="24" spans="1:5" ht="12.75">
      <c r="A24" s="12" t="s">
        <v>71</v>
      </c>
      <c r="B24" s="5"/>
      <c r="C24" s="81"/>
      <c r="E24" s="81"/>
    </row>
    <row r="25" spans="1:5" ht="12.75">
      <c r="A25" s="5"/>
      <c r="B25" s="12" t="s">
        <v>72</v>
      </c>
      <c r="C25" s="81">
        <v>833</v>
      </c>
      <c r="E25" s="129">
        <v>-11691</v>
      </c>
    </row>
    <row r="26" spans="1:5" ht="12.75">
      <c r="A26" s="5"/>
      <c r="B26" s="12" t="s">
        <v>73</v>
      </c>
      <c r="C26" s="130">
        <v>-1204</v>
      </c>
      <c r="E26" s="82">
        <v>5606</v>
      </c>
    </row>
    <row r="27" spans="1:5" ht="12.75">
      <c r="A27" s="12" t="s">
        <v>142</v>
      </c>
      <c r="B27" s="12"/>
      <c r="C27" s="129">
        <f>SUM(C22:C26)</f>
        <v>-1384</v>
      </c>
      <c r="E27" s="129">
        <f>SUM(E22:E26)</f>
        <v>-5894</v>
      </c>
    </row>
    <row r="28" spans="1:5" ht="12.75">
      <c r="A28" s="5"/>
      <c r="B28" s="12" t="s">
        <v>143</v>
      </c>
      <c r="C28" s="129">
        <v>-1</v>
      </c>
      <c r="E28" s="129">
        <v>-196</v>
      </c>
    </row>
    <row r="29" spans="1:5" ht="12.75">
      <c r="A29" s="12" t="s">
        <v>156</v>
      </c>
      <c r="B29" s="5"/>
      <c r="C29" s="131">
        <f>SUM(C27:C28)</f>
        <v>-1385</v>
      </c>
      <c r="E29" s="131">
        <f>SUM(E27:E28)</f>
        <v>-6090</v>
      </c>
    </row>
    <row r="30" spans="1:5" ht="12.75">
      <c r="A30" s="5"/>
      <c r="B30" s="5"/>
      <c r="C30" s="81"/>
      <c r="E30" s="81"/>
    </row>
    <row r="31" spans="1:5" ht="12.75">
      <c r="A31" s="5" t="s">
        <v>118</v>
      </c>
      <c r="B31" s="5"/>
      <c r="C31" s="81"/>
      <c r="E31" s="81"/>
    </row>
    <row r="32" spans="1:5" ht="12.75">
      <c r="A32" s="5"/>
      <c r="B32" s="12" t="s">
        <v>141</v>
      </c>
      <c r="C32" s="81">
        <v>607</v>
      </c>
      <c r="E32" s="81">
        <v>979</v>
      </c>
    </row>
    <row r="33" spans="1:5" ht="12.75">
      <c r="A33" s="5"/>
      <c r="B33" s="12" t="s">
        <v>74</v>
      </c>
      <c r="C33" s="129">
        <v>-61</v>
      </c>
      <c r="E33" s="129">
        <v>-3</v>
      </c>
    </row>
    <row r="34" spans="1:5" ht="12.75">
      <c r="A34" s="5" t="s">
        <v>249</v>
      </c>
      <c r="B34" s="12"/>
      <c r="C34" s="83">
        <f>C32+C33</f>
        <v>546</v>
      </c>
      <c r="E34" s="83">
        <f>E32+E33</f>
        <v>976</v>
      </c>
    </row>
    <row r="35" spans="1:5" ht="12.75">
      <c r="A35" s="5"/>
      <c r="B35" s="12"/>
      <c r="C35" s="81"/>
      <c r="E35" s="81"/>
    </row>
    <row r="36" spans="1:5" ht="12.75" hidden="1">
      <c r="A36" s="5" t="s">
        <v>198</v>
      </c>
      <c r="B36" s="5"/>
      <c r="C36" s="81"/>
      <c r="E36" s="81"/>
    </row>
    <row r="37" spans="1:5" ht="12.75" hidden="1">
      <c r="A37" s="5"/>
      <c r="B37" s="12" t="s">
        <v>207</v>
      </c>
      <c r="C37" s="81">
        <v>0</v>
      </c>
      <c r="E37" s="81">
        <v>0</v>
      </c>
    </row>
    <row r="38" spans="1:5" ht="12.75" hidden="1">
      <c r="A38" s="5"/>
      <c r="B38" s="12" t="s">
        <v>208</v>
      </c>
      <c r="C38" s="81">
        <v>0</v>
      </c>
      <c r="E38" s="81">
        <v>0</v>
      </c>
    </row>
    <row r="39" spans="1:5" ht="12.75" hidden="1">
      <c r="A39" s="5"/>
      <c r="B39" s="12" t="s">
        <v>206</v>
      </c>
      <c r="C39" s="81">
        <v>0</v>
      </c>
      <c r="E39" s="81">
        <v>0</v>
      </c>
    </row>
    <row r="40" spans="1:5" ht="12.75" hidden="1">
      <c r="A40" s="5"/>
      <c r="B40" s="28" t="s">
        <v>210</v>
      </c>
      <c r="C40" s="81">
        <v>0</v>
      </c>
      <c r="E40" s="81">
        <v>0</v>
      </c>
    </row>
    <row r="41" spans="1:5" ht="12.75" hidden="1">
      <c r="A41" s="5"/>
      <c r="B41" s="12" t="s">
        <v>199</v>
      </c>
      <c r="C41" s="82">
        <v>0</v>
      </c>
      <c r="E41" s="82">
        <v>0</v>
      </c>
    </row>
    <row r="42" spans="1:5" ht="12.75" hidden="1">
      <c r="A42" s="5"/>
      <c r="B42" s="12"/>
      <c r="C42" s="83">
        <f>SUM(C37:C41)</f>
        <v>0</v>
      </c>
      <c r="E42" s="83">
        <f>SUM(E37:E41)</f>
        <v>0</v>
      </c>
    </row>
    <row r="43" spans="1:5" ht="12.75">
      <c r="A43" s="5"/>
      <c r="B43" s="12"/>
      <c r="C43" s="81"/>
      <c r="E43" s="81"/>
    </row>
    <row r="44" spans="1:5" ht="12.75">
      <c r="A44" s="5" t="s">
        <v>196</v>
      </c>
      <c r="B44" s="12"/>
      <c r="C44" s="129">
        <f>C29+C34+C42</f>
        <v>-839</v>
      </c>
      <c r="E44" s="129">
        <f>E29+E34+E42</f>
        <v>-5114</v>
      </c>
    </row>
    <row r="45" spans="1:5" ht="12.75">
      <c r="A45" s="5"/>
      <c r="B45" s="12"/>
      <c r="C45" s="81"/>
      <c r="E45" s="81"/>
    </row>
    <row r="46" spans="1:5" ht="12.75">
      <c r="A46" s="5" t="s">
        <v>226</v>
      </c>
      <c r="B46" s="12"/>
      <c r="C46" s="81">
        <f>'BS'!E19</f>
        <v>124530</v>
      </c>
      <c r="E46" s="81">
        <v>132320</v>
      </c>
    </row>
    <row r="47" spans="1:5" ht="12.75">
      <c r="A47" s="5"/>
      <c r="B47" s="5"/>
      <c r="C47" s="81"/>
      <c r="E47" s="81"/>
    </row>
    <row r="48" spans="1:5" ht="13.5" thickBot="1">
      <c r="A48" s="5" t="s">
        <v>225</v>
      </c>
      <c r="B48" s="5"/>
      <c r="C48" s="84">
        <f>SUM(C44:C47)</f>
        <v>123691</v>
      </c>
      <c r="E48" s="84">
        <f>SUM(E44:E47)</f>
        <v>127206</v>
      </c>
    </row>
    <row r="49" spans="1:5" ht="13.5" thickTop="1">
      <c r="A49" s="5"/>
      <c r="B49" s="5"/>
      <c r="C49" s="20"/>
      <c r="E49" s="7"/>
    </row>
    <row r="50" spans="1:5" ht="12.75">
      <c r="A50" s="5"/>
      <c r="B50" s="5"/>
      <c r="C50" s="12"/>
      <c r="E50" s="7"/>
    </row>
    <row r="53" spans="1:4" ht="12.75">
      <c r="A53" s="139" t="s">
        <v>119</v>
      </c>
      <c r="B53" s="139"/>
      <c r="C53" s="139"/>
      <c r="D53" s="139"/>
    </row>
    <row r="54" spans="1:4" ht="12.75">
      <c r="A54" s="139" t="s">
        <v>236</v>
      </c>
      <c r="B54" s="139"/>
      <c r="C54" s="139"/>
      <c r="D54" s="139"/>
    </row>
    <row r="55" spans="1:4" ht="12.75">
      <c r="A55" s="3"/>
      <c r="B55" s="1"/>
      <c r="C55" s="1"/>
      <c r="D55" s="1"/>
    </row>
    <row r="56" ht="15">
      <c r="A56" s="10"/>
    </row>
    <row r="60" ht="12.75">
      <c r="C60" s="4"/>
    </row>
    <row r="125" ht="12.75">
      <c r="C125" t="s">
        <v>27</v>
      </c>
    </row>
  </sheetData>
  <mergeCells count="6">
    <mergeCell ref="A53:D53"/>
    <mergeCell ref="A54:D54"/>
    <mergeCell ref="A1:D1"/>
    <mergeCell ref="A2:D2"/>
    <mergeCell ref="A3:D3"/>
    <mergeCell ref="A4:D4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2"/>
  <sheetViews>
    <sheetView tabSelected="1" workbookViewId="0" topLeftCell="A248">
      <selection activeCell="A254" sqref="A254"/>
    </sheetView>
  </sheetViews>
  <sheetFormatPr defaultColWidth="9.140625" defaultRowHeight="12.75"/>
  <cols>
    <col min="1" max="1" width="3.421875" style="32" customWidth="1"/>
    <col min="2" max="2" width="2.7109375" style="67" customWidth="1"/>
    <col min="3" max="3" width="21.28125" style="32" customWidth="1"/>
    <col min="4" max="4" width="10.7109375" style="32" customWidth="1"/>
    <col min="5" max="5" width="0.85546875" style="32" customWidth="1"/>
    <col min="6" max="6" width="10.7109375" style="32" customWidth="1"/>
    <col min="7" max="7" width="0.85546875" style="32" customWidth="1"/>
    <col min="8" max="8" width="12.8515625" style="32" customWidth="1"/>
    <col min="9" max="9" width="0.85546875" style="32" customWidth="1"/>
    <col min="10" max="10" width="13.140625" style="32" customWidth="1"/>
    <col min="11" max="11" width="0.85546875" style="32" customWidth="1"/>
    <col min="12" max="12" width="11.7109375" style="32" customWidth="1"/>
    <col min="13" max="13" width="6.28125" style="32" customWidth="1"/>
    <col min="14" max="14" width="9.140625" style="32" customWidth="1"/>
    <col min="15" max="15" width="8.8515625" style="32" customWidth="1"/>
    <col min="16" max="16384" width="9.140625" style="32" customWidth="1"/>
  </cols>
  <sheetData>
    <row r="1" spans="1:12" s="29" customFormat="1" ht="18">
      <c r="A1" s="144" t="s">
        <v>153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29" customFormat="1" ht="12.75">
      <c r="A2" s="145" t="s">
        <v>109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29" customFormat="1" ht="12.75">
      <c r="A3" s="145" t="str">
        <f>'IS'!A3</f>
        <v>FOR THE FIRST QUARTER ENDED 31 MARCH 2004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29" customFormat="1" ht="12.75" customHeight="1">
      <c r="A4" s="30"/>
      <c r="B4" s="6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" ht="12.75" customHeight="1">
      <c r="A5" s="34" t="s">
        <v>89</v>
      </c>
      <c r="B5" s="68"/>
    </row>
    <row r="7" spans="1:3" ht="12.75">
      <c r="A7" s="33">
        <v>1</v>
      </c>
      <c r="B7" s="68" t="s">
        <v>122</v>
      </c>
      <c r="C7" s="34"/>
    </row>
    <row r="8" spans="1:3" ht="12.75">
      <c r="A8" s="33"/>
      <c r="B8" s="67" t="s">
        <v>250</v>
      </c>
      <c r="C8" s="29"/>
    </row>
    <row r="9" spans="1:3" ht="12.75">
      <c r="A9" s="33"/>
      <c r="B9" s="67" t="s">
        <v>286</v>
      </c>
      <c r="C9" s="29"/>
    </row>
    <row r="10" spans="1:3" ht="12.75">
      <c r="A10" s="33"/>
      <c r="B10" s="67" t="s">
        <v>270</v>
      </c>
      <c r="C10" s="29"/>
    </row>
    <row r="11" spans="1:2" ht="12.75">
      <c r="A11" s="33"/>
      <c r="B11" s="67" t="s">
        <v>227</v>
      </c>
    </row>
    <row r="12" ht="12.75">
      <c r="A12" s="33"/>
    </row>
    <row r="13" spans="1:3" ht="12.75">
      <c r="A13" s="33">
        <v>2</v>
      </c>
      <c r="B13" s="68" t="s">
        <v>121</v>
      </c>
      <c r="C13" s="34"/>
    </row>
    <row r="14" spans="1:3" ht="12.75">
      <c r="A14" s="33"/>
      <c r="B14" s="67" t="s">
        <v>228</v>
      </c>
      <c r="C14" s="29"/>
    </row>
    <row r="15" spans="1:3" ht="12.75">
      <c r="A15" s="33"/>
      <c r="B15" s="68"/>
      <c r="C15" s="34"/>
    </row>
    <row r="16" spans="1:3" ht="12.75">
      <c r="A16" s="33">
        <v>3</v>
      </c>
      <c r="B16" s="68" t="s">
        <v>32</v>
      </c>
      <c r="C16" s="34"/>
    </row>
    <row r="17" spans="1:2" ht="12.75">
      <c r="A17" s="33"/>
      <c r="B17" s="67" t="s">
        <v>0</v>
      </c>
    </row>
    <row r="18" ht="12.75">
      <c r="A18" s="33"/>
    </row>
    <row r="19" spans="1:3" ht="12.75">
      <c r="A19" s="33">
        <v>4</v>
      </c>
      <c r="B19" s="68" t="s">
        <v>78</v>
      </c>
      <c r="C19" s="34"/>
    </row>
    <row r="20" spans="1:3" ht="12.75">
      <c r="A20" s="33"/>
      <c r="B20" s="67" t="s">
        <v>146</v>
      </c>
      <c r="C20" s="29"/>
    </row>
    <row r="21" spans="1:3" ht="12.75">
      <c r="A21" s="33"/>
      <c r="B21" s="67" t="s">
        <v>147</v>
      </c>
      <c r="C21" s="29"/>
    </row>
    <row r="22" ht="12.75">
      <c r="A22" s="33"/>
    </row>
    <row r="23" spans="1:2" ht="12.75">
      <c r="A23" s="33">
        <v>5</v>
      </c>
      <c r="B23" s="68" t="s">
        <v>79</v>
      </c>
    </row>
    <row r="24" spans="1:2" ht="12.75">
      <c r="A24" s="33"/>
      <c r="B24" s="67" t="s">
        <v>99</v>
      </c>
    </row>
    <row r="25" spans="1:2" ht="12.75">
      <c r="A25" s="33"/>
      <c r="B25" s="67" t="s">
        <v>123</v>
      </c>
    </row>
    <row r="26" ht="12.75">
      <c r="A26" s="33"/>
    </row>
    <row r="27" spans="1:3" ht="12.75">
      <c r="A27" s="33">
        <v>6</v>
      </c>
      <c r="B27" s="68" t="s">
        <v>80</v>
      </c>
      <c r="C27" s="34"/>
    </row>
    <row r="28" spans="1:3" ht="12.75">
      <c r="A28" s="33"/>
      <c r="B28" s="66" t="s">
        <v>162</v>
      </c>
      <c r="C28" s="35"/>
    </row>
    <row r="29" spans="1:3" ht="12.75">
      <c r="A29" s="33"/>
      <c r="B29" s="66" t="s">
        <v>163</v>
      </c>
      <c r="C29" s="35"/>
    </row>
    <row r="30" ht="12.75">
      <c r="A30" s="33"/>
    </row>
    <row r="31" spans="1:9" ht="12.75">
      <c r="A31" s="33"/>
      <c r="C31" s="34" t="s">
        <v>167</v>
      </c>
      <c r="I31" s="43"/>
    </row>
    <row r="32" spans="1:9" ht="12.75">
      <c r="A32" s="33"/>
      <c r="B32" s="32"/>
      <c r="C32" s="32" t="s">
        <v>164</v>
      </c>
      <c r="I32" s="43"/>
    </row>
    <row r="33" spans="1:9" ht="12.75">
      <c r="A33" s="33"/>
      <c r="C33" s="32" t="s">
        <v>165</v>
      </c>
      <c r="I33" s="43"/>
    </row>
    <row r="34" spans="1:9" ht="12.75">
      <c r="A34" s="33"/>
      <c r="C34" s="32" t="s">
        <v>168</v>
      </c>
      <c r="I34" s="43"/>
    </row>
    <row r="35" spans="1:9" ht="12.75">
      <c r="A35" s="33"/>
      <c r="G35" s="146" t="s">
        <v>169</v>
      </c>
      <c r="H35" s="146"/>
      <c r="I35" s="146"/>
    </row>
    <row r="36" spans="1:9" ht="12.75">
      <c r="A36" s="33"/>
      <c r="G36" s="36"/>
      <c r="H36" s="39" t="s">
        <v>94</v>
      </c>
      <c r="I36" s="36"/>
    </row>
    <row r="37" spans="1:9" ht="12.75">
      <c r="A37" s="33"/>
      <c r="C37" s="32" t="s">
        <v>229</v>
      </c>
      <c r="H37" s="78">
        <v>1766</v>
      </c>
      <c r="I37" s="43"/>
    </row>
    <row r="38" spans="1:9" ht="12.75">
      <c r="A38" s="33"/>
      <c r="C38" s="32" t="s">
        <v>171</v>
      </c>
      <c r="H38" s="109" t="s">
        <v>37</v>
      </c>
      <c r="I38" s="43"/>
    </row>
    <row r="39" spans="1:9" ht="12.75">
      <c r="A39" s="33"/>
      <c r="C39" s="32" t="s">
        <v>170</v>
      </c>
      <c r="H39" s="109" t="s">
        <v>37</v>
      </c>
      <c r="I39" s="43"/>
    </row>
    <row r="40" spans="1:9" ht="13.5" thickBot="1">
      <c r="A40" s="33"/>
      <c r="C40" s="32" t="s">
        <v>230</v>
      </c>
      <c r="H40" s="62">
        <f>SUM(H37:H39)</f>
        <v>1766</v>
      </c>
      <c r="I40" s="43"/>
    </row>
    <row r="41" spans="1:9" ht="13.5" thickTop="1">
      <c r="A41" s="33"/>
      <c r="I41" s="43"/>
    </row>
    <row r="42" spans="1:9" ht="12.75">
      <c r="A42" s="33">
        <v>7</v>
      </c>
      <c r="B42" s="68" t="s">
        <v>81</v>
      </c>
      <c r="C42" s="34"/>
      <c r="I42" s="43"/>
    </row>
    <row r="43" spans="1:9" s="35" customFormat="1" ht="12.75">
      <c r="A43" s="44"/>
      <c r="B43" s="66" t="s">
        <v>231</v>
      </c>
      <c r="C43" s="48"/>
      <c r="I43" s="102"/>
    </row>
    <row r="44" spans="1:2" ht="12.75">
      <c r="A44" s="33" t="s">
        <v>106</v>
      </c>
      <c r="B44" s="67" t="s">
        <v>106</v>
      </c>
    </row>
    <row r="45" spans="1:3" ht="12.75">
      <c r="A45" s="44">
        <v>8</v>
      </c>
      <c r="B45" s="68" t="s">
        <v>132</v>
      </c>
      <c r="C45" s="34"/>
    </row>
    <row r="46" spans="1:3" ht="12.75">
      <c r="A46" s="33"/>
      <c r="B46" s="68"/>
      <c r="C46" s="34"/>
    </row>
    <row r="47" spans="1:14" ht="12.75">
      <c r="A47" s="33"/>
      <c r="B47" s="68"/>
      <c r="C47" s="31"/>
      <c r="D47" s="36" t="s">
        <v>135</v>
      </c>
      <c r="E47" s="36"/>
      <c r="F47" s="36" t="s">
        <v>205</v>
      </c>
      <c r="G47" s="36"/>
      <c r="H47" s="36" t="s">
        <v>211</v>
      </c>
      <c r="I47" s="36"/>
      <c r="J47" s="36"/>
      <c r="K47" s="36"/>
      <c r="L47" s="36"/>
      <c r="M47" s="36"/>
      <c r="N47" s="36"/>
    </row>
    <row r="48" spans="1:14" ht="12.75">
      <c r="A48" s="33"/>
      <c r="C48" s="31"/>
      <c r="D48" s="36" t="s">
        <v>136</v>
      </c>
      <c r="E48" s="36"/>
      <c r="F48" s="36" t="s">
        <v>137</v>
      </c>
      <c r="G48" s="36"/>
      <c r="H48" s="36" t="s">
        <v>212</v>
      </c>
      <c r="I48" s="36"/>
      <c r="J48" s="36" t="s">
        <v>138</v>
      </c>
      <c r="K48" s="36"/>
      <c r="L48" s="36" t="s">
        <v>139</v>
      </c>
      <c r="M48" s="36"/>
      <c r="N48"/>
    </row>
    <row r="49" spans="1:14" ht="12.75">
      <c r="A49" s="33"/>
      <c r="B49" s="68" t="s">
        <v>133</v>
      </c>
      <c r="C49" s="3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/>
    </row>
    <row r="50" spans="1:14" ht="12.75">
      <c r="A50" s="33"/>
      <c r="B50" s="67" t="s">
        <v>83</v>
      </c>
      <c r="D50" s="78">
        <v>6835</v>
      </c>
      <c r="E50" s="78"/>
      <c r="F50" s="78">
        <v>8373</v>
      </c>
      <c r="G50" s="78"/>
      <c r="H50" s="111" t="s">
        <v>37</v>
      </c>
      <c r="I50" s="78"/>
      <c r="J50" s="78"/>
      <c r="K50" s="38"/>
      <c r="L50" s="38"/>
      <c r="M50" s="38"/>
      <c r="N50"/>
    </row>
    <row r="51" spans="1:14" s="29" customFormat="1" ht="12.75">
      <c r="A51" s="33"/>
      <c r="B51" s="67" t="s">
        <v>82</v>
      </c>
      <c r="D51" s="97">
        <v>486</v>
      </c>
      <c r="E51" s="98"/>
      <c r="F51" s="97">
        <v>3647</v>
      </c>
      <c r="G51" s="98"/>
      <c r="H51" s="98">
        <v>281</v>
      </c>
      <c r="I51" s="98"/>
      <c r="J51" s="116">
        <v>-4414</v>
      </c>
      <c r="K51" s="113"/>
      <c r="L51" s="113"/>
      <c r="M51" s="30"/>
      <c r="N51" s="8"/>
    </row>
    <row r="52" spans="1:14" s="29" customFormat="1" ht="13.5" thickBot="1">
      <c r="A52" s="33"/>
      <c r="B52" s="67"/>
      <c r="C52" s="29" t="s">
        <v>84</v>
      </c>
      <c r="D52" s="114">
        <f>D50+D51</f>
        <v>7321</v>
      </c>
      <c r="E52" s="64"/>
      <c r="F52" s="114">
        <f>F50+F51</f>
        <v>12020</v>
      </c>
      <c r="G52" s="64"/>
      <c r="H52" s="114">
        <f>H51</f>
        <v>281</v>
      </c>
      <c r="I52" s="64"/>
      <c r="J52" s="117">
        <f>J50+J51</f>
        <v>-4414</v>
      </c>
      <c r="K52" s="113"/>
      <c r="L52" s="113">
        <f>SUM(B52:J52)</f>
        <v>15208</v>
      </c>
      <c r="M52" s="30"/>
      <c r="N52" s="8"/>
    </row>
    <row r="53" spans="1:14" s="29" customFormat="1" ht="13.5" thickTop="1">
      <c r="A53" s="33"/>
      <c r="B53" s="67"/>
      <c r="D53" s="30"/>
      <c r="E53" s="64"/>
      <c r="F53" s="30"/>
      <c r="G53" s="64"/>
      <c r="H53" s="64"/>
      <c r="I53" s="64"/>
      <c r="J53" s="113"/>
      <c r="K53" s="113"/>
      <c r="L53" s="113"/>
      <c r="M53" s="30"/>
      <c r="N53" s="8"/>
    </row>
    <row r="54" spans="1:14" s="29" customFormat="1" ht="12.75">
      <c r="A54" s="33"/>
      <c r="B54" s="68" t="s">
        <v>134</v>
      </c>
      <c r="C54" s="34"/>
      <c r="D54" s="30"/>
      <c r="E54" s="64"/>
      <c r="F54" s="30"/>
      <c r="G54" s="64"/>
      <c r="H54" s="64"/>
      <c r="I54" s="64"/>
      <c r="J54" s="113"/>
      <c r="K54" s="113"/>
      <c r="L54" s="113"/>
      <c r="M54" s="30"/>
      <c r="N54" s="8"/>
    </row>
    <row r="55" spans="1:14" s="29" customFormat="1" ht="12.75">
      <c r="A55" s="46"/>
      <c r="B55" s="67" t="s">
        <v>251</v>
      </c>
      <c r="D55" s="118">
        <v>-2394</v>
      </c>
      <c r="E55" s="98"/>
      <c r="F55" s="97">
        <v>2267</v>
      </c>
      <c r="G55" s="98"/>
      <c r="H55" s="119">
        <v>-200</v>
      </c>
      <c r="I55" s="98"/>
      <c r="J55" s="99">
        <v>1</v>
      </c>
      <c r="K55" s="99"/>
      <c r="L55" s="116">
        <f>SUM(B55:J55)</f>
        <v>-326</v>
      </c>
      <c r="M55" s="30"/>
      <c r="N55" s="8"/>
    </row>
    <row r="56" spans="1:14" s="29" customFormat="1" ht="12.75">
      <c r="A56" s="33"/>
      <c r="B56" s="67" t="s">
        <v>85</v>
      </c>
      <c r="D56" s="97"/>
      <c r="E56" s="97"/>
      <c r="F56" s="97"/>
      <c r="G56" s="97"/>
      <c r="H56" s="97"/>
      <c r="I56" s="97"/>
      <c r="J56" s="99"/>
      <c r="K56" s="99"/>
      <c r="L56" s="120">
        <v>-1227</v>
      </c>
      <c r="M56" s="30"/>
      <c r="N56" s="8"/>
    </row>
    <row r="57" spans="1:14" s="29" customFormat="1" ht="12.75">
      <c r="A57" s="33"/>
      <c r="B57" s="67"/>
      <c r="C57" s="29" t="s">
        <v>203</v>
      </c>
      <c r="D57" s="97"/>
      <c r="E57" s="97"/>
      <c r="F57" s="97"/>
      <c r="G57" s="97"/>
      <c r="H57" s="97"/>
      <c r="I57" s="97"/>
      <c r="J57" s="99"/>
      <c r="K57" s="99"/>
      <c r="L57" s="116">
        <f>SUM(L55:L56)</f>
        <v>-1553</v>
      </c>
      <c r="M57" s="30"/>
      <c r="N57" s="8"/>
    </row>
    <row r="58" spans="1:14" s="29" customFormat="1" ht="12.75">
      <c r="A58" s="33"/>
      <c r="B58" s="67" t="s">
        <v>86</v>
      </c>
      <c r="D58" s="97"/>
      <c r="E58" s="97"/>
      <c r="F58" s="97"/>
      <c r="G58" s="97"/>
      <c r="H58" s="97"/>
      <c r="I58" s="97"/>
      <c r="J58" s="99"/>
      <c r="K58" s="99"/>
      <c r="L58" s="115" t="s">
        <v>37</v>
      </c>
      <c r="M58" s="30"/>
      <c r="N58" s="8"/>
    </row>
    <row r="59" spans="1:14" s="29" customFormat="1" ht="12.75">
      <c r="A59" s="33"/>
      <c r="B59" s="67" t="s">
        <v>87</v>
      </c>
      <c r="D59" s="97"/>
      <c r="E59" s="97"/>
      <c r="F59" s="97"/>
      <c r="G59" s="97"/>
      <c r="H59" s="97"/>
      <c r="I59" s="97"/>
      <c r="J59" s="99"/>
      <c r="K59" s="99"/>
      <c r="L59" s="99">
        <f>'IS'!B27</f>
        <v>950</v>
      </c>
      <c r="M59" s="30"/>
      <c r="N59" s="8"/>
    </row>
    <row r="60" spans="1:14" s="29" customFormat="1" ht="12.75">
      <c r="A60" s="33"/>
      <c r="B60" s="67" t="s">
        <v>88</v>
      </c>
      <c r="D60" s="97"/>
      <c r="E60" s="97"/>
      <c r="F60" s="97"/>
      <c r="G60" s="97"/>
      <c r="H60" s="97"/>
      <c r="I60" s="97"/>
      <c r="J60" s="99"/>
      <c r="K60" s="99"/>
      <c r="L60" s="99">
        <f>'IS'!B32</f>
        <v>7</v>
      </c>
      <c r="M60" s="30"/>
      <c r="N60" s="8"/>
    </row>
    <row r="61" spans="1:14" s="29" customFormat="1" ht="13.5" thickBot="1">
      <c r="A61" s="33"/>
      <c r="B61" s="67"/>
      <c r="C61" s="29" t="s">
        <v>265</v>
      </c>
      <c r="D61" s="30"/>
      <c r="E61" s="30"/>
      <c r="F61" s="30"/>
      <c r="G61" s="30"/>
      <c r="H61" s="30"/>
      <c r="I61" s="30"/>
      <c r="J61" s="113"/>
      <c r="K61" s="113"/>
      <c r="L61" s="117">
        <f>SUM(L57:L60)</f>
        <v>-596</v>
      </c>
      <c r="M61" s="30"/>
      <c r="N61" s="8"/>
    </row>
    <row r="62" spans="1:2" s="29" customFormat="1" ht="13.5" thickTop="1">
      <c r="A62" s="33"/>
      <c r="B62" s="67"/>
    </row>
    <row r="63" spans="1:2" s="29" customFormat="1" ht="12.75">
      <c r="A63" s="33">
        <v>9</v>
      </c>
      <c r="B63" s="68" t="s">
        <v>124</v>
      </c>
    </row>
    <row r="64" spans="1:2" s="29" customFormat="1" ht="12.75">
      <c r="A64" s="33"/>
      <c r="B64" s="67" t="s">
        <v>90</v>
      </c>
    </row>
    <row r="65" spans="1:2" s="29" customFormat="1" ht="12.75">
      <c r="A65" s="33"/>
      <c r="B65" s="67" t="s">
        <v>91</v>
      </c>
    </row>
    <row r="66" spans="1:2" s="29" customFormat="1" ht="12.75">
      <c r="A66" s="33"/>
      <c r="B66" s="67"/>
    </row>
    <row r="67" spans="1:3" s="29" customFormat="1" ht="12.75">
      <c r="A67" s="33">
        <v>10</v>
      </c>
      <c r="B67" s="68" t="s">
        <v>31</v>
      </c>
      <c r="C67" s="34"/>
    </row>
    <row r="68" spans="1:12" s="29" customFormat="1" ht="12.75">
      <c r="A68" s="33"/>
      <c r="B68" s="67" t="s">
        <v>33</v>
      </c>
      <c r="C68" s="67" t="s">
        <v>273</v>
      </c>
      <c r="D68" s="50"/>
      <c r="E68" s="50"/>
      <c r="F68" s="50"/>
      <c r="G68" s="50"/>
      <c r="H68" s="50"/>
      <c r="I68" s="50"/>
      <c r="J68" s="50"/>
      <c r="K68" s="50"/>
      <c r="L68" s="50"/>
    </row>
    <row r="69" spans="1:12" s="29" customFormat="1" ht="12.75">
      <c r="A69" s="33"/>
      <c r="B69" s="67"/>
      <c r="C69" s="67" t="s">
        <v>274</v>
      </c>
      <c r="D69" s="50"/>
      <c r="E69" s="50"/>
      <c r="F69" s="50"/>
      <c r="G69" s="50"/>
      <c r="H69" s="50"/>
      <c r="I69" s="50"/>
      <c r="J69" s="50"/>
      <c r="K69" s="50"/>
      <c r="L69" s="50"/>
    </row>
    <row r="70" spans="1:3" ht="12.75">
      <c r="A70" s="33"/>
      <c r="C70" s="29"/>
    </row>
    <row r="71" spans="1:12" ht="12.75">
      <c r="A71" s="33"/>
      <c r="B71" s="32" t="s">
        <v>34</v>
      </c>
      <c r="C71" s="66" t="s">
        <v>266</v>
      </c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2.75">
      <c r="A72" s="33"/>
      <c r="B72" s="32"/>
      <c r="C72" s="66" t="s">
        <v>282</v>
      </c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2.75">
      <c r="A73" s="33"/>
      <c r="B73" s="32"/>
      <c r="C73" s="66" t="s">
        <v>283</v>
      </c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2.75">
      <c r="A74" s="33"/>
      <c r="B74" s="32"/>
      <c r="C74" s="66" t="s">
        <v>284</v>
      </c>
      <c r="D74" s="35"/>
      <c r="E74" s="35"/>
      <c r="F74" s="35"/>
      <c r="G74" s="35"/>
      <c r="H74" s="35"/>
      <c r="I74" s="35"/>
      <c r="J74" s="35"/>
      <c r="K74" s="35"/>
      <c r="L74" s="35"/>
    </row>
    <row r="75" spans="1:3" ht="12.75">
      <c r="A75" s="33"/>
      <c r="B75" s="32"/>
      <c r="C75" s="67" t="s">
        <v>285</v>
      </c>
    </row>
    <row r="76" spans="1:3" ht="12.75">
      <c r="A76" s="33"/>
      <c r="C76" s="29"/>
    </row>
    <row r="77" spans="1:3" ht="12.75">
      <c r="A77" s="33">
        <v>11</v>
      </c>
      <c r="B77" s="68" t="s">
        <v>29</v>
      </c>
      <c r="C77" s="34"/>
    </row>
    <row r="78" spans="1:2" ht="12.75">
      <c r="A78" s="33"/>
      <c r="B78" s="67" t="s">
        <v>92</v>
      </c>
    </row>
    <row r="79" spans="1:2" ht="12.75">
      <c r="A79" s="33"/>
      <c r="B79" s="67" t="s">
        <v>93</v>
      </c>
    </row>
    <row r="80" spans="1:2" ht="12.75">
      <c r="A80" s="33"/>
      <c r="B80" s="67" t="s">
        <v>280</v>
      </c>
    </row>
    <row r="81" spans="1:2" ht="12.75">
      <c r="A81" s="33"/>
      <c r="B81" s="67" t="s">
        <v>281</v>
      </c>
    </row>
    <row r="82" ht="12.75">
      <c r="A82" s="33"/>
    </row>
    <row r="83" spans="1:3" ht="12.75">
      <c r="A83" s="44">
        <v>12</v>
      </c>
      <c r="B83" s="69" t="s">
        <v>127</v>
      </c>
      <c r="C83" s="34"/>
    </row>
    <row r="84" spans="1:3" ht="12.75">
      <c r="A84" s="33"/>
      <c r="B84" s="68" t="s">
        <v>33</v>
      </c>
      <c r="C84" s="34" t="s">
        <v>22</v>
      </c>
    </row>
    <row r="85" spans="1:12" ht="12.75">
      <c r="A85" s="33"/>
      <c r="B85" s="68"/>
      <c r="C85" s="34"/>
      <c r="J85" s="36" t="s">
        <v>9</v>
      </c>
      <c r="K85" s="36"/>
      <c r="L85" s="36" t="s">
        <v>38</v>
      </c>
    </row>
    <row r="86" spans="1:12" ht="12.75">
      <c r="A86" s="33"/>
      <c r="J86" s="36" t="s">
        <v>40</v>
      </c>
      <c r="K86" s="36"/>
      <c r="L86" s="36" t="s">
        <v>39</v>
      </c>
    </row>
    <row r="87" spans="1:12" ht="12.75">
      <c r="A87" s="33"/>
      <c r="J87" s="71">
        <v>38077</v>
      </c>
      <c r="K87" s="71"/>
      <c r="L87" s="71">
        <v>37986</v>
      </c>
    </row>
    <row r="88" spans="1:12" ht="12.75">
      <c r="A88" s="33"/>
      <c r="J88" s="36" t="s">
        <v>10</v>
      </c>
      <c r="K88" s="36"/>
      <c r="L88" s="36" t="s">
        <v>10</v>
      </c>
    </row>
    <row r="89" spans="2:12" ht="12.75">
      <c r="B89" s="67" t="s">
        <v>47</v>
      </c>
      <c r="C89" s="32" t="s">
        <v>174</v>
      </c>
      <c r="L89" s="38"/>
    </row>
    <row r="90" spans="3:12" ht="12.75">
      <c r="C90" s="32" t="s">
        <v>175</v>
      </c>
      <c r="J90" s="78">
        <v>695</v>
      </c>
      <c r="K90" s="38"/>
      <c r="L90" s="38">
        <v>695</v>
      </c>
    </row>
    <row r="91" spans="2:10" ht="12.75">
      <c r="B91" s="67" t="s">
        <v>48</v>
      </c>
      <c r="C91" s="32" t="s">
        <v>176</v>
      </c>
      <c r="J91" s="35"/>
    </row>
    <row r="92" spans="3:12" ht="12.75">
      <c r="C92" s="32" t="s">
        <v>177</v>
      </c>
      <c r="J92" s="78">
        <v>4500</v>
      </c>
      <c r="K92" s="38"/>
      <c r="L92" s="38">
        <v>4500</v>
      </c>
    </row>
    <row r="93" spans="2:10" ht="12.75" hidden="1">
      <c r="B93" s="67" t="s">
        <v>49</v>
      </c>
      <c r="C93" s="32" t="s">
        <v>178</v>
      </c>
      <c r="J93" s="35"/>
    </row>
    <row r="94" spans="2:12" ht="12.75" hidden="1">
      <c r="B94" s="68"/>
      <c r="C94" s="32" t="s">
        <v>179</v>
      </c>
      <c r="J94" s="105" t="s">
        <v>37</v>
      </c>
      <c r="K94" s="38"/>
      <c r="L94" s="110" t="s">
        <v>37</v>
      </c>
    </row>
    <row r="95" spans="1:12" ht="13.5" thickBot="1">
      <c r="A95" s="47"/>
      <c r="J95" s="42">
        <f>SUM(J89:J94)</f>
        <v>5195</v>
      </c>
      <c r="K95" s="41"/>
      <c r="L95" s="42">
        <f>SUM(L89:L94)</f>
        <v>5195</v>
      </c>
    </row>
    <row r="96" spans="1:11" ht="13.5" thickTop="1">
      <c r="A96" s="47"/>
      <c r="H96" s="41"/>
      <c r="I96" s="41"/>
      <c r="J96" s="41"/>
      <c r="K96" s="41"/>
    </row>
    <row r="97" spans="1:11" ht="12.75">
      <c r="A97" s="47"/>
      <c r="B97" s="68" t="s">
        <v>34</v>
      </c>
      <c r="C97" s="34" t="s">
        <v>128</v>
      </c>
      <c r="H97" s="41"/>
      <c r="I97" s="41"/>
      <c r="J97" s="41"/>
      <c r="K97" s="41"/>
    </row>
    <row r="98" spans="1:11" ht="12.75">
      <c r="A98" s="47"/>
      <c r="B98" s="68"/>
      <c r="C98" s="32" t="s">
        <v>148</v>
      </c>
      <c r="H98" s="41"/>
      <c r="I98" s="41"/>
      <c r="J98" s="41"/>
      <c r="K98" s="41"/>
    </row>
    <row r="99" spans="1:11" ht="12.75">
      <c r="A99" s="47"/>
      <c r="B99" s="68"/>
      <c r="C99" s="32" t="s">
        <v>149</v>
      </c>
      <c r="H99" s="41"/>
      <c r="I99" s="41"/>
      <c r="J99" s="41"/>
      <c r="K99" s="41"/>
    </row>
    <row r="100" spans="1:11" ht="12.75">
      <c r="A100" s="47"/>
      <c r="H100" s="41"/>
      <c r="I100" s="41"/>
      <c r="J100" s="41"/>
      <c r="K100" s="41"/>
    </row>
    <row r="101" spans="1:3" ht="12.75">
      <c r="A101" s="34" t="s">
        <v>95</v>
      </c>
      <c r="C101" s="29"/>
    </row>
    <row r="102" spans="1:3" ht="12.75">
      <c r="A102" s="33"/>
      <c r="C102" s="29"/>
    </row>
    <row r="103" spans="1:3" ht="12.75">
      <c r="A103" s="44">
        <v>13</v>
      </c>
      <c r="B103" s="68" t="s">
        <v>125</v>
      </c>
      <c r="C103" s="34"/>
    </row>
    <row r="104" spans="2:3" ht="12.75">
      <c r="B104" s="68" t="s">
        <v>33</v>
      </c>
      <c r="C104" s="34" t="s">
        <v>35</v>
      </c>
    </row>
    <row r="105" spans="2:12" ht="12.75">
      <c r="B105" s="68"/>
      <c r="C105" s="34"/>
      <c r="F105" s="142" t="s">
        <v>159</v>
      </c>
      <c r="G105" s="142"/>
      <c r="H105" s="142"/>
      <c r="I105" s="6"/>
      <c r="J105" s="142" t="s">
        <v>233</v>
      </c>
      <c r="K105" s="142"/>
      <c r="L105" s="142"/>
    </row>
    <row r="106" spans="2:12" ht="12.75">
      <c r="B106" s="68"/>
      <c r="C106" s="34"/>
      <c r="F106" s="142" t="s">
        <v>232</v>
      </c>
      <c r="G106" s="142"/>
      <c r="H106" s="142"/>
      <c r="I106" s="6"/>
      <c r="J106" s="142" t="str">
        <f>F106</f>
        <v>Ended 31 March </v>
      </c>
      <c r="K106" s="142"/>
      <c r="L106" s="142"/>
    </row>
    <row r="107" spans="2:12" ht="12.75">
      <c r="B107" s="68"/>
      <c r="C107" s="34"/>
      <c r="F107" s="73">
        <v>2004</v>
      </c>
      <c r="G107" s="9"/>
      <c r="H107" s="18" t="s">
        <v>252</v>
      </c>
      <c r="I107" s="18"/>
      <c r="J107" s="73">
        <v>2004</v>
      </c>
      <c r="K107" s="9"/>
      <c r="L107" s="18" t="s">
        <v>252</v>
      </c>
    </row>
    <row r="108" spans="2:12" ht="12.75">
      <c r="B108" s="68"/>
      <c r="C108" s="34"/>
      <c r="F108" s="6" t="s">
        <v>10</v>
      </c>
      <c r="G108" s="6"/>
      <c r="H108" s="6" t="s">
        <v>10</v>
      </c>
      <c r="I108" s="6"/>
      <c r="J108" s="6" t="s">
        <v>10</v>
      </c>
      <c r="K108" s="6"/>
      <c r="L108" s="6" t="s">
        <v>10</v>
      </c>
    </row>
    <row r="109" spans="2:12" s="29" customFormat="1" ht="12.75">
      <c r="B109" s="67"/>
      <c r="C109" s="29" t="s">
        <v>157</v>
      </c>
      <c r="F109" s="97">
        <v>4904</v>
      </c>
      <c r="G109" s="97"/>
      <c r="H109" s="97">
        <v>11265</v>
      </c>
      <c r="I109" s="97"/>
      <c r="J109" s="97">
        <f>F109</f>
        <v>4904</v>
      </c>
      <c r="K109" s="30"/>
      <c r="L109" s="30">
        <v>11265</v>
      </c>
    </row>
    <row r="110" spans="2:12" s="29" customFormat="1" ht="12.75">
      <c r="B110" s="67"/>
      <c r="C110" s="29" t="s">
        <v>193</v>
      </c>
      <c r="F110" s="100">
        <v>429</v>
      </c>
      <c r="G110" s="100"/>
      <c r="H110" s="98">
        <v>103</v>
      </c>
      <c r="I110" s="97"/>
      <c r="J110" s="100">
        <f>F110</f>
        <v>429</v>
      </c>
      <c r="K110" s="19"/>
      <c r="L110" s="64">
        <v>103</v>
      </c>
    </row>
    <row r="111" ht="12.75">
      <c r="B111" s="68"/>
    </row>
    <row r="112" spans="2:12" ht="12.75">
      <c r="B112" s="68"/>
      <c r="C112" s="35" t="s">
        <v>264</v>
      </c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2:12" ht="12.75">
      <c r="B113" s="68"/>
      <c r="C113" s="35" t="s">
        <v>271</v>
      </c>
      <c r="D113" s="35"/>
      <c r="E113" s="35"/>
      <c r="F113" s="35"/>
      <c r="G113" s="35"/>
      <c r="H113" s="35"/>
      <c r="I113" s="35"/>
      <c r="J113" s="35"/>
      <c r="K113" s="35"/>
      <c r="L113" s="35"/>
    </row>
    <row r="114" ht="12.75">
      <c r="B114" s="68"/>
    </row>
    <row r="115" spans="2:3" ht="12.75">
      <c r="B115" s="68" t="s">
        <v>34</v>
      </c>
      <c r="C115" s="34" t="s">
        <v>36</v>
      </c>
    </row>
    <row r="116" spans="2:12" ht="12.75">
      <c r="B116" s="68"/>
      <c r="C116" s="34"/>
      <c r="F116" s="142" t="s">
        <v>159</v>
      </c>
      <c r="G116" s="142"/>
      <c r="H116" s="142"/>
      <c r="I116" s="37"/>
      <c r="J116" s="142" t="str">
        <f>J105</f>
        <v>3 Months </v>
      </c>
      <c r="K116" s="142"/>
      <c r="L116" s="142"/>
    </row>
    <row r="117" spans="2:12" ht="12.75">
      <c r="B117" s="68"/>
      <c r="C117" s="34"/>
      <c r="F117" s="142" t="str">
        <f>F106</f>
        <v>Ended 31 March </v>
      </c>
      <c r="G117" s="142"/>
      <c r="H117" s="142"/>
      <c r="I117" s="37"/>
      <c r="J117" s="142" t="str">
        <f>J106</f>
        <v>Ended 31 March </v>
      </c>
      <c r="K117" s="142"/>
      <c r="L117" s="142"/>
    </row>
    <row r="118" spans="2:12" ht="12.75">
      <c r="B118" s="68"/>
      <c r="C118" s="34"/>
      <c r="F118" s="73">
        <f>F107</f>
        <v>2004</v>
      </c>
      <c r="G118" s="9"/>
      <c r="H118" s="18" t="str">
        <f>H107</f>
        <v>2003</v>
      </c>
      <c r="I118" s="40"/>
      <c r="J118" s="73">
        <f>J107</f>
        <v>2004</v>
      </c>
      <c r="K118" s="9"/>
      <c r="L118" s="18" t="str">
        <f>L107</f>
        <v>2003</v>
      </c>
    </row>
    <row r="119" spans="2:12" ht="12.75">
      <c r="B119" s="68"/>
      <c r="C119" s="34"/>
      <c r="F119" s="6" t="s">
        <v>10</v>
      </c>
      <c r="G119" s="6"/>
      <c r="H119" s="6" t="s">
        <v>10</v>
      </c>
      <c r="I119" s="37"/>
      <c r="J119" s="6" t="s">
        <v>10</v>
      </c>
      <c r="K119" s="6"/>
      <c r="L119" s="6" t="s">
        <v>10</v>
      </c>
    </row>
    <row r="120" spans="2:12" ht="12.75">
      <c r="B120" s="68"/>
      <c r="C120" s="29" t="s">
        <v>157</v>
      </c>
      <c r="F120" s="98">
        <f>'IS'!B16</f>
        <v>15208</v>
      </c>
      <c r="G120" s="98"/>
      <c r="H120" s="98">
        <f>'IS'!D16</f>
        <v>20514</v>
      </c>
      <c r="I120" s="98"/>
      <c r="J120" s="98">
        <f>'IS'!F16</f>
        <v>15208</v>
      </c>
      <c r="K120" s="64"/>
      <c r="L120" s="98">
        <f>'IS'!H16</f>
        <v>20514</v>
      </c>
    </row>
    <row r="121" spans="2:12" ht="12.75">
      <c r="B121" s="68"/>
      <c r="C121" s="29" t="s">
        <v>244</v>
      </c>
      <c r="F121" s="121">
        <f>'IS'!B30</f>
        <v>-603</v>
      </c>
      <c r="G121" s="101"/>
      <c r="H121" s="101">
        <f>'IS'!D30</f>
        <v>244</v>
      </c>
      <c r="I121" s="99"/>
      <c r="J121" s="121">
        <f>'IS'!F30</f>
        <v>-603</v>
      </c>
      <c r="K121" s="81"/>
      <c r="L121" s="101">
        <f>'IS'!H30</f>
        <v>244</v>
      </c>
    </row>
    <row r="122" ht="12.75">
      <c r="B122" s="68"/>
    </row>
    <row r="123" spans="2:12" ht="12.75">
      <c r="B123" s="68"/>
      <c r="C123" s="35" t="s">
        <v>259</v>
      </c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2:12" ht="12.75">
      <c r="B124" s="68"/>
      <c r="C124" s="35" t="s">
        <v>260</v>
      </c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2:12" ht="12.75">
      <c r="B125" s="68"/>
      <c r="C125" s="35" t="s">
        <v>261</v>
      </c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2:12" ht="12.75">
      <c r="B126" s="68"/>
      <c r="C126" s="35" t="s">
        <v>267</v>
      </c>
      <c r="D126" s="35"/>
      <c r="E126" s="35"/>
      <c r="F126" s="35"/>
      <c r="G126" s="35"/>
      <c r="H126" s="35"/>
      <c r="I126" s="35"/>
      <c r="J126" s="35"/>
      <c r="K126" s="35"/>
      <c r="L126" s="35"/>
    </row>
    <row r="127" ht="12.75">
      <c r="A127" s="33"/>
    </row>
    <row r="128" spans="1:3" ht="12.75">
      <c r="A128" s="44">
        <v>14</v>
      </c>
      <c r="B128" s="69" t="s">
        <v>234</v>
      </c>
      <c r="C128" s="48"/>
    </row>
    <row r="129" spans="1:3" ht="12.75">
      <c r="A129" s="44"/>
      <c r="B129" s="69"/>
      <c r="C129" s="48"/>
    </row>
    <row r="130" spans="2:12" ht="12.75">
      <c r="B130" s="68"/>
      <c r="C130" s="34"/>
      <c r="G130" s="6"/>
      <c r="H130" s="142" t="s">
        <v>158</v>
      </c>
      <c r="I130" s="142"/>
      <c r="J130" s="142"/>
      <c r="K130" s="6"/>
      <c r="L130" s="36"/>
    </row>
    <row r="131" spans="2:12" ht="12.75">
      <c r="B131" s="68"/>
      <c r="C131" s="34"/>
      <c r="G131" s="9"/>
      <c r="H131" s="9">
        <v>38077</v>
      </c>
      <c r="I131" s="18"/>
      <c r="J131" s="9">
        <v>37986</v>
      </c>
      <c r="K131" s="18"/>
      <c r="L131" s="18"/>
    </row>
    <row r="132" spans="2:12" ht="12.75">
      <c r="B132" s="68"/>
      <c r="C132" s="34"/>
      <c r="G132" s="6"/>
      <c r="H132" s="6" t="s">
        <v>10</v>
      </c>
      <c r="I132" s="6"/>
      <c r="J132" s="6" t="s">
        <v>10</v>
      </c>
      <c r="K132" s="6"/>
      <c r="L132" s="6"/>
    </row>
    <row r="133" spans="2:12" ht="12.75">
      <c r="B133" s="29" t="s">
        <v>157</v>
      </c>
      <c r="G133" s="19"/>
      <c r="H133" s="93">
        <f>F120</f>
        <v>15208</v>
      </c>
      <c r="I133" s="89"/>
      <c r="J133" s="89">
        <v>9832</v>
      </c>
      <c r="K133" s="19"/>
      <c r="L133" s="19"/>
    </row>
    <row r="134" spans="2:12" ht="12.75">
      <c r="B134" s="29" t="s">
        <v>253</v>
      </c>
      <c r="G134" s="64"/>
      <c r="H134" s="122">
        <f>F121</f>
        <v>-603</v>
      </c>
      <c r="I134" s="123"/>
      <c r="J134" s="123">
        <v>-1300</v>
      </c>
      <c r="K134" s="64"/>
      <c r="L134" s="64"/>
    </row>
    <row r="135" spans="1:3" ht="12.75">
      <c r="A135" s="44"/>
      <c r="B135" s="69"/>
      <c r="C135" s="48"/>
    </row>
    <row r="136" spans="1:13" ht="12.75">
      <c r="A136" s="33"/>
      <c r="B136" s="35" t="s">
        <v>262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>
      <c r="A137" s="33"/>
      <c r="B137" s="66" t="s">
        <v>263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ht="12.75">
      <c r="A138" s="33"/>
    </row>
    <row r="139" spans="1:3" ht="12.75">
      <c r="A139" s="44">
        <v>15</v>
      </c>
      <c r="B139" s="68" t="s">
        <v>57</v>
      </c>
      <c r="C139" s="34"/>
    </row>
    <row r="140" spans="1:12" ht="12.75">
      <c r="A140" s="33"/>
      <c r="B140" s="66" t="s">
        <v>275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2.75">
      <c r="A141" s="33"/>
      <c r="B141" s="66" t="s">
        <v>276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12.75">
      <c r="A142" s="33"/>
      <c r="B142" s="66" t="s">
        <v>277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ht="12.75">
      <c r="A143" s="33"/>
      <c r="B143" s="66" t="s">
        <v>278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ht="12.75">
      <c r="A144" s="33"/>
    </row>
    <row r="145" spans="1:3" ht="12.75">
      <c r="A145" s="33">
        <v>16</v>
      </c>
      <c r="B145" s="68" t="s">
        <v>33</v>
      </c>
      <c r="C145" s="34" t="s">
        <v>150</v>
      </c>
    </row>
    <row r="146" spans="1:3" ht="12.75">
      <c r="A146" s="33"/>
      <c r="B146" s="68"/>
      <c r="C146" s="34" t="s">
        <v>151</v>
      </c>
    </row>
    <row r="147" spans="1:3" ht="12.75">
      <c r="A147" s="33"/>
      <c r="C147" s="32" t="s">
        <v>23</v>
      </c>
    </row>
    <row r="148" ht="12.75">
      <c r="A148" s="33"/>
    </row>
    <row r="149" spans="1:3" ht="12.75">
      <c r="A149" s="33"/>
      <c r="B149" s="68" t="s">
        <v>34</v>
      </c>
      <c r="C149" s="34" t="s">
        <v>131</v>
      </c>
    </row>
    <row r="150" spans="1:3" ht="12.75">
      <c r="A150" s="33"/>
      <c r="C150" s="32" t="s">
        <v>23</v>
      </c>
    </row>
    <row r="151" ht="12.75">
      <c r="A151" s="33"/>
    </row>
    <row r="152" spans="1:3" ht="12.75">
      <c r="A152" s="44">
        <v>17</v>
      </c>
      <c r="B152" s="68" t="s">
        <v>126</v>
      </c>
      <c r="C152" s="34"/>
    </row>
    <row r="153" spans="1:3" ht="12.75">
      <c r="A153" s="44"/>
      <c r="B153" s="68"/>
      <c r="C153" s="34"/>
    </row>
    <row r="154" spans="1:11" ht="12.75">
      <c r="A154" s="33"/>
      <c r="H154" s="37" t="s">
        <v>9</v>
      </c>
      <c r="I154" s="37"/>
      <c r="J154" s="37" t="s">
        <v>220</v>
      </c>
      <c r="K154" s="36"/>
    </row>
    <row r="155" spans="1:11" ht="12.75">
      <c r="A155" s="33"/>
      <c r="H155" s="37" t="s">
        <v>40</v>
      </c>
      <c r="I155" s="37"/>
      <c r="J155" s="37" t="s">
        <v>40</v>
      </c>
      <c r="K155" s="36"/>
    </row>
    <row r="156" spans="1:11" ht="12.75">
      <c r="A156" s="33"/>
      <c r="H156" s="9">
        <v>38077</v>
      </c>
      <c r="I156" s="37"/>
      <c r="J156" s="9">
        <f>H156</f>
        <v>38077</v>
      </c>
      <c r="K156" s="36"/>
    </row>
    <row r="157" spans="1:11" ht="12.75">
      <c r="A157" s="33"/>
      <c r="H157" s="37" t="s">
        <v>10</v>
      </c>
      <c r="I157" s="37"/>
      <c r="J157" s="37" t="s">
        <v>10</v>
      </c>
      <c r="K157" s="37"/>
    </row>
    <row r="158" spans="1:11" ht="12.75">
      <c r="A158" s="33"/>
      <c r="B158" s="67" t="s">
        <v>18</v>
      </c>
      <c r="H158" s="78" t="s">
        <v>37</v>
      </c>
      <c r="I158" s="78"/>
      <c r="J158" s="78" t="s">
        <v>37</v>
      </c>
      <c r="K158" s="38"/>
    </row>
    <row r="159" spans="1:11" ht="12.75">
      <c r="A159" s="33"/>
      <c r="B159" s="67" t="s">
        <v>161</v>
      </c>
      <c r="H159" s="78" t="s">
        <v>37</v>
      </c>
      <c r="I159" s="78"/>
      <c r="J159" s="78" t="s">
        <v>37</v>
      </c>
      <c r="K159" s="38"/>
    </row>
    <row r="160" spans="1:11" ht="12.75">
      <c r="A160" s="33"/>
      <c r="B160" s="67" t="s">
        <v>19</v>
      </c>
      <c r="H160" s="124">
        <v>-7</v>
      </c>
      <c r="I160" s="124"/>
      <c r="J160" s="124">
        <v>-7</v>
      </c>
      <c r="K160" s="38"/>
    </row>
    <row r="161" spans="1:11" ht="13.5" thickBot="1">
      <c r="A161" s="33"/>
      <c r="H161" s="125">
        <f>SUM(H158:H160)</f>
        <v>-7</v>
      </c>
      <c r="I161" s="126"/>
      <c r="J161" s="125">
        <f>SUM(J158:J160)</f>
        <v>-7</v>
      </c>
      <c r="K161" s="41"/>
    </row>
    <row r="162" spans="1:12" ht="13.5" thickTop="1">
      <c r="A162" s="33"/>
      <c r="I162" s="43"/>
      <c r="L162" s="41"/>
    </row>
    <row r="163" spans="1:12" ht="12.75">
      <c r="A163" s="33"/>
      <c r="B163" s="66" t="s">
        <v>238</v>
      </c>
      <c r="L163" s="41"/>
    </row>
    <row r="164" spans="1:12" ht="12.75">
      <c r="A164" s="33"/>
      <c r="B164" s="67" t="s">
        <v>239</v>
      </c>
      <c r="L164" s="41"/>
    </row>
    <row r="165" spans="1:12" ht="12.75">
      <c r="A165" s="33"/>
      <c r="J165" s="41"/>
      <c r="K165" s="41"/>
      <c r="L165" s="41"/>
    </row>
    <row r="166" spans="1:3" ht="12.75">
      <c r="A166" s="33">
        <v>18</v>
      </c>
      <c r="B166" s="68" t="s">
        <v>28</v>
      </c>
      <c r="C166" s="34"/>
    </row>
    <row r="167" spans="1:2" ht="12.75">
      <c r="A167" s="33"/>
      <c r="B167" s="67" t="s">
        <v>145</v>
      </c>
    </row>
    <row r="168" spans="1:2" ht="12.75">
      <c r="A168" s="33"/>
      <c r="B168" s="67" t="s">
        <v>144</v>
      </c>
    </row>
    <row r="169" ht="12.75">
      <c r="A169" s="33"/>
    </row>
    <row r="170" spans="1:3" ht="12.75">
      <c r="A170" s="33">
        <v>19</v>
      </c>
      <c r="B170" s="68" t="s">
        <v>100</v>
      </c>
      <c r="C170" s="34"/>
    </row>
    <row r="171" ht="12.75">
      <c r="B171" s="32"/>
    </row>
    <row r="172" spans="3:11" ht="12.75">
      <c r="C172" s="43"/>
      <c r="D172" s="43"/>
      <c r="E172" s="43"/>
      <c r="F172" s="43"/>
      <c r="G172" s="43"/>
      <c r="H172" s="37" t="s">
        <v>9</v>
      </c>
      <c r="I172" s="37"/>
      <c r="J172" s="37" t="str">
        <f>J154</f>
        <v>3 Months</v>
      </c>
      <c r="K172" s="37"/>
    </row>
    <row r="173" spans="3:11" ht="12.75">
      <c r="C173" s="43"/>
      <c r="D173" s="43"/>
      <c r="E173" s="43"/>
      <c r="F173" s="43"/>
      <c r="G173" s="43"/>
      <c r="H173" s="37" t="s">
        <v>40</v>
      </c>
      <c r="I173" s="37"/>
      <c r="J173" s="37" t="s">
        <v>40</v>
      </c>
      <c r="K173" s="37"/>
    </row>
    <row r="174" spans="3:11" ht="12.75">
      <c r="C174" s="43"/>
      <c r="D174" s="43"/>
      <c r="E174" s="43"/>
      <c r="F174" s="43"/>
      <c r="G174" s="43"/>
      <c r="H174" s="9">
        <f>H156</f>
        <v>38077</v>
      </c>
      <c r="I174" s="37"/>
      <c r="J174" s="9">
        <f>J156</f>
        <v>38077</v>
      </c>
      <c r="K174" s="37"/>
    </row>
    <row r="175" spans="3:11" ht="12.75">
      <c r="C175" s="43"/>
      <c r="D175" s="43"/>
      <c r="E175" s="43"/>
      <c r="F175" s="43"/>
      <c r="G175" s="43"/>
      <c r="H175" s="37" t="s">
        <v>10</v>
      </c>
      <c r="I175" s="37"/>
      <c r="J175" s="37" t="s">
        <v>10</v>
      </c>
      <c r="K175" s="37"/>
    </row>
    <row r="176" spans="2:11" ht="12.75">
      <c r="B176" s="68" t="s">
        <v>33</v>
      </c>
      <c r="C176" s="34" t="s">
        <v>101</v>
      </c>
      <c r="D176" s="43"/>
      <c r="E176" s="43"/>
      <c r="F176" s="43"/>
      <c r="G176" s="43"/>
      <c r="H176" s="37"/>
      <c r="I176" s="37"/>
      <c r="J176" s="37"/>
      <c r="K176" s="37"/>
    </row>
    <row r="177" spans="3:11" ht="12.75">
      <c r="C177" s="43" t="s">
        <v>20</v>
      </c>
      <c r="D177" s="43"/>
      <c r="E177" s="43"/>
      <c r="F177" s="43"/>
      <c r="G177" s="43"/>
      <c r="H177" s="38" t="s">
        <v>37</v>
      </c>
      <c r="I177" s="41"/>
      <c r="J177" s="38" t="s">
        <v>37</v>
      </c>
      <c r="K177" s="41"/>
    </row>
    <row r="178" spans="3:11" ht="12.75">
      <c r="C178" s="43" t="s">
        <v>96</v>
      </c>
      <c r="D178" s="43"/>
      <c r="E178" s="43"/>
      <c r="F178" s="43"/>
      <c r="G178" s="43"/>
      <c r="H178" s="41" t="s">
        <v>37</v>
      </c>
      <c r="I178" s="41"/>
      <c r="J178" s="41" t="str">
        <f>H178</f>
        <v>-</v>
      </c>
      <c r="K178" s="41"/>
    </row>
    <row r="179" spans="3:11" ht="12.75">
      <c r="C179" s="43" t="s">
        <v>21</v>
      </c>
      <c r="D179" s="43"/>
      <c r="E179" s="43"/>
      <c r="F179" s="43"/>
      <c r="G179" s="43"/>
      <c r="H179" s="38" t="s">
        <v>37</v>
      </c>
      <c r="I179" s="41"/>
      <c r="J179" s="41" t="str">
        <f>H179</f>
        <v>-</v>
      </c>
      <c r="K179" s="41"/>
    </row>
    <row r="180" spans="1:12" ht="12.75">
      <c r="A180" s="45"/>
      <c r="B180" s="70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2:12" ht="12.75">
      <c r="B181" s="68" t="s">
        <v>34</v>
      </c>
      <c r="C181" s="49" t="s">
        <v>102</v>
      </c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3:11" ht="12.75">
      <c r="C182" s="43" t="s">
        <v>103</v>
      </c>
      <c r="D182" s="43"/>
      <c r="E182" s="43"/>
      <c r="F182" s="43"/>
      <c r="G182" s="43"/>
      <c r="H182" s="41"/>
      <c r="I182" s="43"/>
      <c r="J182" s="41" t="s">
        <v>37</v>
      </c>
      <c r="K182" s="41"/>
    </row>
    <row r="183" spans="3:11" ht="12.75">
      <c r="C183" s="43" t="s">
        <v>104</v>
      </c>
      <c r="D183" s="43"/>
      <c r="E183" s="43"/>
      <c r="F183" s="43"/>
      <c r="G183" s="43"/>
      <c r="H183" s="41"/>
      <c r="I183" s="43"/>
      <c r="J183" s="41" t="s">
        <v>37</v>
      </c>
      <c r="K183" s="41"/>
    </row>
    <row r="184" spans="3:11" ht="12.75">
      <c r="C184" s="43" t="s">
        <v>105</v>
      </c>
      <c r="D184" s="43"/>
      <c r="E184" s="43"/>
      <c r="F184" s="43"/>
      <c r="G184" s="43"/>
      <c r="H184" s="41"/>
      <c r="I184" s="43"/>
      <c r="J184" s="41" t="s">
        <v>37</v>
      </c>
      <c r="K184" s="41"/>
    </row>
    <row r="185" spans="1:12" ht="12.75">
      <c r="A185" s="46"/>
      <c r="B185" s="70" t="s">
        <v>27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1"/>
    </row>
    <row r="186" spans="1:3" ht="12.75">
      <c r="A186" s="44">
        <v>20</v>
      </c>
      <c r="B186" s="68" t="s">
        <v>33</v>
      </c>
      <c r="C186" s="48" t="s">
        <v>55</v>
      </c>
    </row>
    <row r="187" spans="1:3" ht="12.75">
      <c r="A187" s="33"/>
      <c r="C187" s="50" t="s">
        <v>56</v>
      </c>
    </row>
    <row r="188" ht="12.75">
      <c r="A188" s="33"/>
    </row>
    <row r="189" spans="2:3" ht="12.75">
      <c r="B189" s="33" t="s">
        <v>34</v>
      </c>
      <c r="C189" s="48" t="s">
        <v>41</v>
      </c>
    </row>
    <row r="190" spans="1:12" ht="38.25">
      <c r="A190" s="33"/>
      <c r="B190" s="52"/>
      <c r="C190" s="52" t="s">
        <v>43</v>
      </c>
      <c r="D190" s="51"/>
      <c r="E190" s="51"/>
      <c r="F190" s="53" t="s">
        <v>180</v>
      </c>
      <c r="G190" s="51"/>
      <c r="H190" s="53" t="s">
        <v>181</v>
      </c>
      <c r="I190" s="53"/>
      <c r="J190" s="53" t="s">
        <v>235</v>
      </c>
      <c r="K190" s="53"/>
      <c r="L190" s="53" t="s">
        <v>53</v>
      </c>
    </row>
    <row r="191" spans="1:12" ht="12.75">
      <c r="A191" s="33"/>
      <c r="D191" s="52"/>
      <c r="E191" s="52"/>
      <c r="F191" s="53" t="s">
        <v>10</v>
      </c>
      <c r="G191" s="52"/>
      <c r="H191" s="53" t="s">
        <v>10</v>
      </c>
      <c r="I191" s="53"/>
      <c r="J191" s="53" t="s">
        <v>10</v>
      </c>
      <c r="K191" s="53"/>
      <c r="L191" s="53" t="s">
        <v>10</v>
      </c>
    </row>
    <row r="192" spans="2:12" s="35" customFormat="1" ht="12.75">
      <c r="B192" s="66"/>
      <c r="C192" s="54" t="s">
        <v>42</v>
      </c>
      <c r="D192" s="55"/>
      <c r="E192" s="55"/>
      <c r="F192" s="56">
        <v>36156</v>
      </c>
      <c r="G192" s="55"/>
      <c r="H192" s="56">
        <v>37431</v>
      </c>
      <c r="I192" s="56"/>
      <c r="J192" s="56">
        <v>36594</v>
      </c>
      <c r="K192" s="56"/>
      <c r="L192" s="56">
        <f>H192-J192</f>
        <v>837</v>
      </c>
    </row>
    <row r="193" spans="2:12" s="35" customFormat="1" ht="12.75">
      <c r="B193" s="66"/>
      <c r="C193" s="54" t="s">
        <v>182</v>
      </c>
      <c r="D193" s="55"/>
      <c r="E193" s="55"/>
      <c r="F193" s="56"/>
      <c r="G193" s="55"/>
      <c r="H193" s="56"/>
      <c r="I193" s="56"/>
      <c r="J193" s="56"/>
      <c r="K193" s="56"/>
      <c r="L193" s="56"/>
    </row>
    <row r="194" spans="1:12" s="58" customFormat="1" ht="12.75">
      <c r="A194" s="57"/>
      <c r="B194" s="66"/>
      <c r="C194" s="54" t="s">
        <v>183</v>
      </c>
      <c r="D194" s="54"/>
      <c r="E194" s="59"/>
      <c r="F194" s="56">
        <v>27000</v>
      </c>
      <c r="G194" s="59"/>
      <c r="H194" s="56">
        <v>27000</v>
      </c>
      <c r="I194" s="56"/>
      <c r="J194" s="78" t="s">
        <v>37</v>
      </c>
      <c r="K194" s="56"/>
      <c r="L194" s="56">
        <f>H194-0</f>
        <v>27000</v>
      </c>
    </row>
    <row r="195" spans="1:12" s="58" customFormat="1" ht="12.75">
      <c r="A195" s="57"/>
      <c r="B195" s="66"/>
      <c r="C195" s="54" t="s">
        <v>184</v>
      </c>
      <c r="D195" s="59"/>
      <c r="E195" s="59"/>
      <c r="F195" s="56"/>
      <c r="G195" s="59"/>
      <c r="H195" s="56"/>
      <c r="I195" s="56"/>
      <c r="J195" s="78"/>
      <c r="K195" s="56"/>
      <c r="L195" s="56"/>
    </row>
    <row r="196" spans="1:12" s="35" customFormat="1" ht="12.75">
      <c r="A196" s="60"/>
      <c r="B196" s="66"/>
      <c r="C196" s="54" t="s">
        <v>185</v>
      </c>
      <c r="D196" s="55"/>
      <c r="E196" s="55"/>
      <c r="F196" s="56">
        <v>25000</v>
      </c>
      <c r="G196" s="55"/>
      <c r="H196" s="56">
        <v>25000</v>
      </c>
      <c r="I196" s="56"/>
      <c r="J196" s="78" t="s">
        <v>37</v>
      </c>
      <c r="K196" s="56"/>
      <c r="L196" s="56">
        <f>H196-0</f>
        <v>25000</v>
      </c>
    </row>
    <row r="197" spans="1:12" s="35" customFormat="1" ht="12.75">
      <c r="A197" s="60"/>
      <c r="B197" s="66"/>
      <c r="C197" s="54" t="s">
        <v>54</v>
      </c>
      <c r="D197" s="55"/>
      <c r="E197" s="55"/>
      <c r="F197" s="56">
        <v>20000</v>
      </c>
      <c r="G197" s="55"/>
      <c r="H197" s="56">
        <v>20000</v>
      </c>
      <c r="I197" s="56"/>
      <c r="J197" s="56">
        <v>2748</v>
      </c>
      <c r="K197" s="56"/>
      <c r="L197" s="56">
        <f>H197-J197</f>
        <v>17252</v>
      </c>
    </row>
    <row r="198" spans="1:12" s="35" customFormat="1" ht="12.75">
      <c r="A198" s="60"/>
      <c r="B198" s="66"/>
      <c r="C198" s="54" t="s">
        <v>186</v>
      </c>
      <c r="D198" s="55"/>
      <c r="E198" s="55"/>
      <c r="F198" s="55"/>
      <c r="G198" s="55"/>
      <c r="H198" s="56"/>
      <c r="I198" s="56"/>
      <c r="J198" s="56"/>
      <c r="K198" s="56"/>
      <c r="L198" s="56"/>
    </row>
    <row r="199" spans="1:12" s="35" customFormat="1" ht="12.75">
      <c r="A199" s="60"/>
      <c r="B199" s="66"/>
      <c r="C199" s="54" t="s">
        <v>187</v>
      </c>
      <c r="D199" s="55"/>
      <c r="E199" s="55"/>
      <c r="F199" s="55"/>
      <c r="G199" s="55"/>
      <c r="H199" s="56"/>
      <c r="I199" s="56"/>
      <c r="J199" s="56"/>
      <c r="K199" s="56"/>
      <c r="L199" s="56"/>
    </row>
    <row r="200" spans="1:12" s="35" customFormat="1" ht="12.75">
      <c r="A200" s="60"/>
      <c r="B200" s="66"/>
      <c r="C200" s="54" t="s">
        <v>188</v>
      </c>
      <c r="D200" s="55"/>
      <c r="E200" s="55"/>
      <c r="F200" s="55"/>
      <c r="G200" s="55"/>
      <c r="H200" s="56"/>
      <c r="I200" s="56"/>
      <c r="J200" s="56"/>
      <c r="K200" s="56"/>
      <c r="L200" s="56"/>
    </row>
    <row r="201" spans="1:12" s="58" customFormat="1" ht="12.75">
      <c r="A201" s="60"/>
      <c r="B201" s="66"/>
      <c r="C201" s="54" t="s">
        <v>189</v>
      </c>
      <c r="D201" s="54"/>
      <c r="E201" s="54"/>
      <c r="F201" s="64">
        <v>7000</v>
      </c>
      <c r="G201" s="54"/>
      <c r="H201" s="56">
        <v>7000</v>
      </c>
      <c r="I201" s="56"/>
      <c r="J201" s="56">
        <v>77</v>
      </c>
      <c r="K201" s="56"/>
      <c r="L201" s="56">
        <f>H201-J201</f>
        <v>6923</v>
      </c>
    </row>
    <row r="202" spans="1:12" s="35" customFormat="1" ht="12.75">
      <c r="A202" s="60"/>
      <c r="B202" s="66"/>
      <c r="C202" s="54" t="s">
        <v>44</v>
      </c>
      <c r="D202" s="55"/>
      <c r="E202" s="55"/>
      <c r="F202" s="56">
        <v>2000</v>
      </c>
      <c r="G202" s="55"/>
      <c r="H202" s="56">
        <v>2000</v>
      </c>
      <c r="I202" s="56"/>
      <c r="J202" s="56">
        <v>43</v>
      </c>
      <c r="K202" s="56"/>
      <c r="L202" s="56">
        <f>H202-J202</f>
        <v>1957</v>
      </c>
    </row>
    <row r="203" spans="1:12" s="35" customFormat="1" ht="12.75">
      <c r="A203" s="60"/>
      <c r="B203" s="66"/>
      <c r="C203" s="54" t="s">
        <v>45</v>
      </c>
      <c r="D203" s="55"/>
      <c r="E203" s="55"/>
      <c r="F203" s="56">
        <v>2000</v>
      </c>
      <c r="G203" s="55"/>
      <c r="H203" s="56">
        <v>725</v>
      </c>
      <c r="I203" s="56"/>
      <c r="J203" s="56">
        <v>725</v>
      </c>
      <c r="K203" s="56"/>
      <c r="L203" s="56" t="s">
        <v>37</v>
      </c>
    </row>
    <row r="204" spans="1:12" s="35" customFormat="1" ht="13.5" thickBot="1">
      <c r="A204" s="60"/>
      <c r="C204" s="143" t="s">
        <v>46</v>
      </c>
      <c r="D204" s="143"/>
      <c r="E204" s="61"/>
      <c r="F204" s="62">
        <f>SUM(F192:F203)</f>
        <v>119156</v>
      </c>
      <c r="G204" s="61"/>
      <c r="H204" s="62">
        <f>SUM(H192:H203)</f>
        <v>119156</v>
      </c>
      <c r="I204" s="56"/>
      <c r="J204" s="62">
        <f>SUM(J192:J203)</f>
        <v>40187</v>
      </c>
      <c r="K204" s="56"/>
      <c r="L204" s="62">
        <f>H204-J204</f>
        <v>78969</v>
      </c>
    </row>
    <row r="205" spans="1:12" s="35" customFormat="1" ht="13.5" thickTop="1">
      <c r="A205" s="60"/>
      <c r="C205" s="61"/>
      <c r="D205" s="61"/>
      <c r="E205" s="61"/>
      <c r="F205" s="61"/>
      <c r="G205" s="61"/>
      <c r="H205" s="56"/>
      <c r="I205" s="56"/>
      <c r="J205" s="56"/>
      <c r="K205" s="56"/>
      <c r="L205" s="56"/>
    </row>
    <row r="206" spans="1:12" s="58" customFormat="1" ht="12.75">
      <c r="A206" s="66"/>
      <c r="C206" s="55" t="s">
        <v>190</v>
      </c>
      <c r="D206" s="74"/>
      <c r="E206" s="74"/>
      <c r="F206" s="74"/>
      <c r="G206" s="74"/>
      <c r="H206" s="75"/>
      <c r="I206" s="75"/>
      <c r="J206" s="75"/>
      <c r="K206" s="75"/>
      <c r="L206" s="75"/>
    </row>
    <row r="207" spans="3:12" s="66" customFormat="1" ht="12.75">
      <c r="C207" s="55" t="s">
        <v>191</v>
      </c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9" s="76" customFormat="1" ht="12.75">
      <c r="A208" s="68"/>
      <c r="B208" s="67"/>
      <c r="I208" s="77"/>
    </row>
    <row r="209" spans="1:3" ht="12.75">
      <c r="A209" s="33">
        <v>21</v>
      </c>
      <c r="B209" s="68" t="s">
        <v>30</v>
      </c>
      <c r="C209" s="34"/>
    </row>
    <row r="210" spans="1:12" ht="12.75">
      <c r="A210" s="33"/>
      <c r="B210" s="66" t="s">
        <v>272</v>
      </c>
      <c r="C210" s="35"/>
      <c r="L210" s="36"/>
    </row>
    <row r="211" spans="1:12" ht="12.75">
      <c r="A211" s="33"/>
      <c r="B211" s="66"/>
      <c r="C211" s="35"/>
      <c r="L211" s="36"/>
    </row>
    <row r="212" spans="1:11" ht="12.75">
      <c r="A212" s="33"/>
      <c r="B212" s="66"/>
      <c r="C212" s="35"/>
      <c r="J212" s="53" t="s">
        <v>10</v>
      </c>
      <c r="K212" s="36"/>
    </row>
    <row r="213" spans="1:10" ht="13.5" thickBot="1">
      <c r="A213" s="33"/>
      <c r="C213" s="29" t="s">
        <v>166</v>
      </c>
      <c r="J213" s="63">
        <v>40392</v>
      </c>
    </row>
    <row r="214" spans="1:10" ht="13.5" thickTop="1">
      <c r="A214" s="33"/>
      <c r="C214" s="29"/>
      <c r="J214" s="41"/>
    </row>
    <row r="215" spans="1:3" ht="12.75">
      <c r="A215" s="33">
        <v>22</v>
      </c>
      <c r="B215" s="68" t="s">
        <v>129</v>
      </c>
      <c r="C215" s="34"/>
    </row>
    <row r="216" spans="1:2" ht="12.75">
      <c r="A216" s="33"/>
      <c r="B216" s="67" t="s">
        <v>8</v>
      </c>
    </row>
    <row r="217" ht="12.75">
      <c r="A217" s="33"/>
    </row>
    <row r="218" spans="1:3" ht="12.75">
      <c r="A218" s="33">
        <v>23</v>
      </c>
      <c r="B218" s="68" t="s">
        <v>130</v>
      </c>
      <c r="C218" s="34"/>
    </row>
    <row r="219" spans="1:2" ht="12.75">
      <c r="A219" s="33"/>
      <c r="B219" s="67" t="s">
        <v>52</v>
      </c>
    </row>
    <row r="220" spans="1:2" ht="12.75">
      <c r="A220" s="33"/>
      <c r="B220" s="67" t="s">
        <v>51</v>
      </c>
    </row>
    <row r="221" ht="12.75">
      <c r="A221" s="33"/>
    </row>
    <row r="222" spans="1:12" ht="12.75">
      <c r="A222" s="33">
        <v>24</v>
      </c>
      <c r="B222" s="69" t="s">
        <v>4</v>
      </c>
      <c r="C222" s="48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2.75">
      <c r="A223" s="33"/>
      <c r="B223" s="66" t="s">
        <v>240</v>
      </c>
      <c r="C223" s="50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2.75">
      <c r="A224" s="33"/>
      <c r="B224" s="69"/>
      <c r="C224" s="50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2" ht="12.75">
      <c r="A225" s="44">
        <v>25</v>
      </c>
      <c r="B225" s="68" t="s">
        <v>254</v>
      </c>
    </row>
    <row r="226" spans="1:12" ht="12.75">
      <c r="A226" s="33"/>
      <c r="B226" s="68"/>
      <c r="J226" s="37" t="s">
        <v>9</v>
      </c>
      <c r="K226" s="37"/>
      <c r="L226" s="37" t="str">
        <f>J172</f>
        <v>3 Months</v>
      </c>
    </row>
    <row r="227" spans="1:12" ht="12.75">
      <c r="A227" s="33"/>
      <c r="J227" s="37" t="s">
        <v>40</v>
      </c>
      <c r="K227" s="37"/>
      <c r="L227" s="37" t="s">
        <v>40</v>
      </c>
    </row>
    <row r="228" spans="10:12" ht="12.75">
      <c r="J228" s="9">
        <f>H174</f>
        <v>38077</v>
      </c>
      <c r="K228" s="37"/>
      <c r="L228" s="9">
        <f>J174</f>
        <v>38077</v>
      </c>
    </row>
    <row r="229" spans="1:2" ht="12.75">
      <c r="A229" s="47" t="s">
        <v>97</v>
      </c>
      <c r="B229" s="68" t="s">
        <v>258</v>
      </c>
    </row>
    <row r="230" spans="1:12" ht="12.75">
      <c r="A230" s="47"/>
      <c r="B230" s="68"/>
      <c r="J230" s="53" t="s">
        <v>10</v>
      </c>
      <c r="K230" s="37"/>
      <c r="L230" s="53" t="s">
        <v>10</v>
      </c>
    </row>
    <row r="231" spans="1:13" ht="12.75">
      <c r="A231" s="47"/>
      <c r="C231" s="29" t="s">
        <v>255</v>
      </c>
      <c r="J231" s="119">
        <f>'IS'!B35</f>
        <v>-596</v>
      </c>
      <c r="K231" s="98"/>
      <c r="L231" s="119">
        <f>'IS'!F35</f>
        <v>-596</v>
      </c>
      <c r="M231" s="35"/>
    </row>
    <row r="232" spans="1:13" ht="12.75">
      <c r="A232" s="47"/>
      <c r="C232" s="29" t="s">
        <v>202</v>
      </c>
      <c r="J232" s="121">
        <f>L232</f>
        <v>-504</v>
      </c>
      <c r="K232" s="101"/>
      <c r="L232" s="121">
        <f>SCE!I18</f>
        <v>-504</v>
      </c>
      <c r="M232" s="35"/>
    </row>
    <row r="233" spans="1:12" ht="13.5" thickBot="1">
      <c r="A233" s="47"/>
      <c r="C233" s="8" t="s">
        <v>173</v>
      </c>
      <c r="J233" s="127">
        <f>SUM(J231:J232)</f>
        <v>-1100</v>
      </c>
      <c r="K233" s="64"/>
      <c r="L233" s="127">
        <f>SUM(L231:L232)</f>
        <v>-1100</v>
      </c>
    </row>
    <row r="234" spans="1:12" ht="12.75">
      <c r="A234" s="47"/>
      <c r="C234" s="29"/>
      <c r="J234" s="64"/>
      <c r="K234" s="64"/>
      <c r="L234" s="64"/>
    </row>
    <row r="235" spans="1:12" ht="13.5" thickBot="1">
      <c r="A235" s="47"/>
      <c r="C235" s="29" t="s">
        <v>209</v>
      </c>
      <c r="J235" s="79">
        <v>80784</v>
      </c>
      <c r="K235" s="64"/>
      <c r="L235" s="79">
        <v>80784</v>
      </c>
    </row>
    <row r="236" spans="1:12" ht="12" customHeight="1">
      <c r="A236" s="47"/>
      <c r="C236" s="29"/>
      <c r="J236" s="64"/>
      <c r="K236" s="64"/>
      <c r="L236" s="64"/>
    </row>
    <row r="237" spans="1:12" ht="13.5" thickBot="1">
      <c r="A237" s="47"/>
      <c r="C237" s="32" t="s">
        <v>257</v>
      </c>
      <c r="J237" s="128">
        <f>J233/J235*100</f>
        <v>-1.3616557734204793</v>
      </c>
      <c r="K237" s="98"/>
      <c r="L237" s="128">
        <f>L233/L235*100</f>
        <v>-1.3616557734204793</v>
      </c>
    </row>
    <row r="238" spans="1:10" ht="12.75">
      <c r="A238" s="47"/>
      <c r="H238" s="30"/>
      <c r="I238" s="64"/>
      <c r="J238" s="30"/>
    </row>
    <row r="239" spans="1:10" ht="12.75">
      <c r="A239" s="47" t="s">
        <v>98</v>
      </c>
      <c r="B239" s="68" t="s">
        <v>256</v>
      </c>
      <c r="H239" s="30"/>
      <c r="I239" s="64"/>
      <c r="J239" s="30"/>
    </row>
    <row r="240" spans="1:12" ht="12.75">
      <c r="A240" s="47"/>
      <c r="B240" s="66" t="s">
        <v>197</v>
      </c>
      <c r="C240" s="50"/>
      <c r="D240" s="35"/>
      <c r="E240" s="35"/>
      <c r="F240" s="35"/>
      <c r="G240" s="35"/>
      <c r="H240" s="97"/>
      <c r="I240" s="98"/>
      <c r="J240" s="97"/>
      <c r="K240" s="35"/>
      <c r="L240" s="35"/>
    </row>
    <row r="241" spans="1:12" ht="12.75">
      <c r="A241" s="47"/>
      <c r="B241" s="66" t="s">
        <v>154</v>
      </c>
      <c r="C241" s="50"/>
      <c r="D241" s="35"/>
      <c r="E241" s="35"/>
      <c r="F241" s="35"/>
      <c r="G241" s="35"/>
      <c r="H241" s="97"/>
      <c r="I241" s="98"/>
      <c r="J241" s="97"/>
      <c r="K241" s="35"/>
      <c r="L241" s="35"/>
    </row>
    <row r="242" spans="1:12" ht="12.75">
      <c r="A242" s="47"/>
      <c r="B242" s="66" t="s">
        <v>155</v>
      </c>
      <c r="C242" s="50"/>
      <c r="D242" s="35"/>
      <c r="E242" s="35"/>
      <c r="F242" s="35"/>
      <c r="G242" s="35"/>
      <c r="H242" s="97"/>
      <c r="I242" s="98"/>
      <c r="J242" s="97"/>
      <c r="K242" s="35"/>
      <c r="L242" s="35"/>
    </row>
    <row r="243" spans="1:2" ht="12.75">
      <c r="A243" s="33"/>
      <c r="B243" s="68"/>
    </row>
    <row r="244" ht="12.75">
      <c r="A244" s="33"/>
    </row>
    <row r="245" ht="12.75">
      <c r="A245" s="34" t="s">
        <v>26</v>
      </c>
    </row>
    <row r="246" ht="12.75">
      <c r="A246" s="34"/>
    </row>
    <row r="249" ht="12.75">
      <c r="A249" s="34" t="s">
        <v>24</v>
      </c>
    </row>
    <row r="250" ht="12.75">
      <c r="A250" s="34" t="s">
        <v>25</v>
      </c>
    </row>
    <row r="251" ht="12.75">
      <c r="A251" s="34"/>
    </row>
    <row r="253" ht="12.75">
      <c r="A253" s="32" t="s">
        <v>287</v>
      </c>
    </row>
    <row r="254" ht="12.75">
      <c r="A254" s="33"/>
    </row>
    <row r="255" ht="12.75">
      <c r="A255" s="33"/>
    </row>
    <row r="256" ht="12.75">
      <c r="A256" s="33"/>
    </row>
    <row r="257" ht="12.75">
      <c r="A257" s="33"/>
    </row>
    <row r="258" ht="12.75">
      <c r="A258" s="33"/>
    </row>
    <row r="259" ht="12.75">
      <c r="A259" s="33"/>
    </row>
    <row r="260" ht="12.75">
      <c r="A260" s="33"/>
    </row>
    <row r="262" ht="12.75">
      <c r="B262" s="67" t="s">
        <v>27</v>
      </c>
    </row>
  </sheetData>
  <mergeCells count="14">
    <mergeCell ref="C204:D204"/>
    <mergeCell ref="A1:L1"/>
    <mergeCell ref="A2:L2"/>
    <mergeCell ref="A3:L3"/>
    <mergeCell ref="F105:H105"/>
    <mergeCell ref="F106:H106"/>
    <mergeCell ref="J105:L105"/>
    <mergeCell ref="J106:L106"/>
    <mergeCell ref="G35:I35"/>
    <mergeCell ref="H130:J130"/>
    <mergeCell ref="F116:H116"/>
    <mergeCell ref="J116:L116"/>
    <mergeCell ref="F117:H117"/>
    <mergeCell ref="J117:L117"/>
  </mergeCells>
  <printOptions/>
  <pageMargins left="0.62992125984252" right="0.275590551181102" top="0.53" bottom="0.23" header="0.32" footer="0.42"/>
  <pageSetup horizontalDpi="600" verticalDpi="600" orientation="portrait" paperSize="9" scale="96" r:id="rId1"/>
  <rowBreaks count="5" manualBreakCount="5">
    <brk id="61" max="12" man="1"/>
    <brk id="114" max="12" man="1"/>
    <brk id="169" max="12" man="1"/>
    <brk id="224" max="12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i-bhd</cp:lastModifiedBy>
  <cp:lastPrinted>2004-05-12T12:11:35Z</cp:lastPrinted>
  <dcterms:created xsi:type="dcterms:W3CDTF">2000-01-05T01:22:18Z</dcterms:created>
  <dcterms:modified xsi:type="dcterms:W3CDTF">2004-05-13T08:33:37Z</dcterms:modified>
  <cp:category/>
  <cp:version/>
  <cp:contentType/>
  <cp:contentStatus/>
</cp:coreProperties>
</file>